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izonline-my.sharepoint.com/personal/annabelle_gehm_giz_de/Documents/MEG/Diaspora-Organisationen/Ausschreibung DiO 2024/"/>
    </mc:Choice>
  </mc:AlternateContent>
  <xr:revisionPtr revIDLastSave="5" documentId="8_{DB200F29-79D6-4391-A795-229D4C5AE238}" xr6:coauthVersionLast="47" xr6:coauthVersionMax="47" xr10:uidLastSave="{7C69FC72-49AC-4AAE-8489-D18D98104526}"/>
  <workbookProtection workbookAlgorithmName="SHA-512" workbookHashValue="uYR/CFFxyfiVaMtmOKDLNvLCHqIQfhWS8nfHH6rVIsZE4HKFdi9GBYo4FEjlRFnkon24VguKd8fT6zzjEP2ezw==" workbookSaltValue="2JD7o/3JgLcWN3ddnbA0YQ==" workbookSpinCount="100000" lockStructure="1"/>
  <bookViews>
    <workbookView xWindow="-110" yWindow="-110" windowWidth="19420" windowHeight="10300" firstSheet="2" activeTab="3" xr2:uid="{00000000-000D-0000-FFFF-FFFF00000000}"/>
  </bookViews>
  <sheets>
    <sheet name="Listen" sheetId="14" state="hidden" r:id="rId1"/>
    <sheet name="Übersetzung" sheetId="16" state="hidden" r:id="rId2"/>
    <sheet name="Start" sheetId="3" r:id="rId3"/>
    <sheet name="Übersicht - Overview" sheetId="5" r:id="rId4"/>
    <sheet name="1" sheetId="1" r:id="rId5"/>
    <sheet name="2" sheetId="8" r:id="rId6"/>
    <sheet name="3" sheetId="10" r:id="rId7"/>
    <sheet name="4" sheetId="12" r:id="rId8"/>
    <sheet name="5" sheetId="13" r:id="rId9"/>
    <sheet name="6" sheetId="6" r:id="rId10"/>
    <sheet name="Datenschutz - Data protection" sheetId="17" r:id="rId11"/>
    <sheet name="Daten" sheetId="15" state="hidden" r:id="rId12"/>
  </sheets>
  <definedNames>
    <definedName name="Bitte_auswählen">Listen!$E$1:$E$3</definedName>
    <definedName name="Text4" localSheetId="4">'1'!$D$18</definedName>
    <definedName name="Text4" localSheetId="5">'2'!$D$23</definedName>
    <definedName name="Text4" localSheetId="6">'3'!$D$24</definedName>
    <definedName name="Text4" localSheetId="7">'4'!$D$16</definedName>
    <definedName name="Text4" localSheetId="8">'5'!$D$11</definedName>
    <definedName name="Text4" localSheetId="9">'6'!$D$9</definedName>
    <definedName name="Text7" localSheetId="4">'1'!$D$1</definedName>
    <definedName name="Text7" localSheetId="5">'2'!$D$1</definedName>
    <definedName name="Text7" localSheetId="6">'3'!$D$1</definedName>
    <definedName name="Text7" localSheetId="7">'4'!$D$1</definedName>
    <definedName name="Text7" localSheetId="8">'5'!$D$1</definedName>
    <definedName name="Text7" localSheetId="9">'6'!$D$1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B3" i="3" l="1"/>
  <c r="B2" i="3"/>
  <c r="U2" i="15" l="1"/>
  <c r="T2" i="15"/>
  <c r="M2" i="15"/>
  <c r="K2" i="15"/>
  <c r="Q2" i="15" l="1"/>
  <c r="P2" i="15"/>
  <c r="H2" i="15"/>
  <c r="N2" i="15"/>
  <c r="G2" i="15"/>
  <c r="F17" i="10"/>
  <c r="F15" i="10"/>
  <c r="S2" i="15" a="1"/>
  <c r="S2" i="15" s="1"/>
  <c r="H17" i="1"/>
  <c r="C17" i="10" l="1"/>
  <c r="C16" i="10"/>
  <c r="B6" i="6"/>
  <c r="C8" i="14"/>
  <c r="C4" i="14"/>
  <c r="C5" i="14"/>
  <c r="C6" i="14"/>
  <c r="C7" i="14"/>
  <c r="C3" i="14"/>
  <c r="H8" i="8" s="1"/>
  <c r="C8" i="8" l="1"/>
  <c r="B2" i="1"/>
  <c r="B4" i="5"/>
  <c r="B2" i="5"/>
  <c r="F14" i="5"/>
  <c r="H11" i="5"/>
  <c r="G11" i="5"/>
  <c r="F11" i="5"/>
  <c r="B13" i="5"/>
  <c r="E14" i="5" l="1"/>
  <c r="G6" i="5"/>
  <c r="F6" i="5"/>
  <c r="C11" i="5"/>
  <c r="C10" i="5"/>
  <c r="C9" i="5"/>
  <c r="F11" i="6"/>
  <c r="F12" i="6"/>
  <c r="F10" i="6"/>
  <c r="B8" i="6"/>
  <c r="C5" i="6"/>
  <c r="C4" i="6"/>
  <c r="B2" i="6"/>
  <c r="C8" i="13"/>
  <c r="G12" i="13"/>
  <c r="B10" i="13"/>
  <c r="G14" i="13"/>
  <c r="G13" i="13"/>
  <c r="F2" i="14"/>
  <c r="F3" i="14"/>
  <c r="F1" i="14"/>
  <c r="C7" i="13"/>
  <c r="C6" i="13"/>
  <c r="C5" i="13"/>
  <c r="B4" i="13"/>
  <c r="B3" i="13"/>
  <c r="B2" i="13"/>
  <c r="C2" i="15"/>
  <c r="B15" i="12"/>
  <c r="I17" i="12"/>
  <c r="I18" i="12"/>
  <c r="H11" i="12"/>
  <c r="D4" i="12"/>
  <c r="H9" i="12"/>
  <c r="C11" i="12"/>
  <c r="C10" i="12"/>
  <c r="C9" i="12"/>
  <c r="C8" i="12"/>
  <c r="I19" i="12"/>
  <c r="E4" i="12" s="1"/>
  <c r="D7" i="12"/>
  <c r="D6" i="12"/>
  <c r="D5" i="12"/>
  <c r="C4" i="12"/>
  <c r="B2" i="12"/>
  <c r="B23" i="10"/>
  <c r="B22" i="8"/>
  <c r="I25" i="10"/>
  <c r="I26" i="10"/>
  <c r="I24" i="8"/>
  <c r="I21" i="8"/>
  <c r="H8" i="10"/>
  <c r="H5" i="8"/>
  <c r="H10" i="8"/>
  <c r="E13" i="14"/>
  <c r="E14" i="14"/>
  <c r="E15" i="14"/>
  <c r="E7" i="14"/>
  <c r="E8" i="14"/>
  <c r="E9" i="14"/>
  <c r="E10" i="14"/>
  <c r="E11" i="14"/>
  <c r="G15" i="10" s="1"/>
  <c r="H15" i="10" s="1"/>
  <c r="E12" i="14"/>
  <c r="E6" i="14"/>
  <c r="E2" i="14"/>
  <c r="G17" i="10" s="1"/>
  <c r="H17" i="10" s="1"/>
  <c r="E3" i="14"/>
  <c r="E4" i="14"/>
  <c r="E1" i="14"/>
  <c r="H16" i="10" s="1"/>
  <c r="C14" i="10"/>
  <c r="C15" i="10"/>
  <c r="C18" i="10"/>
  <c r="C19" i="10"/>
  <c r="C20" i="10"/>
  <c r="C21" i="10"/>
  <c r="D8" i="10"/>
  <c r="C13" i="10"/>
  <c r="D12" i="10"/>
  <c r="D9" i="10"/>
  <c r="D11" i="10"/>
  <c r="D10" i="10"/>
  <c r="C9" i="10"/>
  <c r="D5" i="10"/>
  <c r="D6" i="10"/>
  <c r="D7" i="10"/>
  <c r="D4" i="10"/>
  <c r="B4" i="10"/>
  <c r="B2" i="10"/>
  <c r="C8" i="5"/>
  <c r="C7" i="5"/>
  <c r="B2" i="8"/>
  <c r="H10" i="1"/>
  <c r="H8" i="1"/>
  <c r="H9" i="1"/>
  <c r="C20" i="8"/>
  <c r="B19" i="8"/>
  <c r="C18" i="8"/>
  <c r="C10" i="1"/>
  <c r="I1" i="14"/>
  <c r="C8" i="1"/>
  <c r="C9" i="1"/>
  <c r="B17" i="8"/>
  <c r="C16" i="8"/>
  <c r="B15" i="8"/>
  <c r="C14" i="8"/>
  <c r="B13" i="8"/>
  <c r="C12" i="8"/>
  <c r="B11" i="8"/>
  <c r="C10" i="8"/>
  <c r="C5" i="8"/>
  <c r="C4" i="8"/>
  <c r="B6" i="8"/>
  <c r="B9" i="8"/>
  <c r="C7" i="8"/>
  <c r="I19" i="1"/>
  <c r="J18" i="1"/>
  <c r="J17" i="1"/>
  <c r="I16" i="1"/>
  <c r="B17" i="1"/>
  <c r="D14" i="1"/>
  <c r="C13" i="1"/>
  <c r="C5" i="1"/>
  <c r="C6" i="1"/>
  <c r="C7" i="1"/>
  <c r="C11" i="1"/>
  <c r="C4" i="1"/>
  <c r="A4" i="14"/>
  <c r="A5" i="14"/>
  <c r="A6" i="14"/>
  <c r="A7" i="14"/>
  <c r="A8" i="14"/>
  <c r="A9" i="14"/>
  <c r="A10" i="14"/>
  <c r="A11" i="14"/>
  <c r="A12" i="14"/>
  <c r="A13" i="14"/>
  <c r="A14" i="14"/>
  <c r="A15" i="14"/>
  <c r="A16" i="14"/>
  <c r="A17" i="14"/>
  <c r="A3" i="14"/>
  <c r="C6" i="5"/>
  <c r="B5" i="3"/>
  <c r="F4" i="6" l="1"/>
  <c r="G4" i="6"/>
  <c r="G5" i="6"/>
  <c r="F5" i="6"/>
  <c r="H13" i="10"/>
  <c r="H14" i="10"/>
  <c r="H8" i="12"/>
  <c r="H10" i="12"/>
  <c r="D2" i="17"/>
  <c r="D3" i="17"/>
  <c r="B2" i="17"/>
  <c r="B3" i="17"/>
  <c r="B9" i="6" l="1"/>
  <c r="G6" i="6"/>
  <c r="W2" i="15" s="1"/>
  <c r="H4" i="1"/>
  <c r="H18" i="1" l="1"/>
  <c r="H22" i="1"/>
  <c r="H4" i="12" l="1"/>
  <c r="O2" i="15"/>
  <c r="H6" i="13"/>
  <c r="H7" i="13"/>
  <c r="H5" i="13"/>
  <c r="I18" i="10"/>
  <c r="I20" i="10"/>
  <c r="R2" i="15"/>
  <c r="L2" i="15"/>
  <c r="J2" i="15"/>
  <c r="I2" i="15"/>
  <c r="D2" i="15"/>
  <c r="E2" i="15"/>
  <c r="B2" i="15"/>
  <c r="H14" i="8"/>
  <c r="G6" i="13"/>
  <c r="G7" i="13"/>
  <c r="G8" i="13"/>
  <c r="G5" i="13"/>
  <c r="H20" i="10"/>
  <c r="H19" i="10"/>
  <c r="H6" i="1"/>
  <c r="H7" i="12"/>
  <c r="H6" i="12"/>
  <c r="H5" i="12"/>
  <c r="H21" i="10"/>
  <c r="H18" i="10"/>
  <c r="H5" i="10"/>
  <c r="H6" i="10"/>
  <c r="H7" i="10"/>
  <c r="H9" i="10"/>
  <c r="H10" i="10"/>
  <c r="H11" i="10"/>
  <c r="H12" i="10"/>
  <c r="H4" i="10"/>
  <c r="H16" i="8"/>
  <c r="H18" i="8"/>
  <c r="H20" i="8"/>
  <c r="H12" i="8"/>
  <c r="H7" i="8"/>
  <c r="H14" i="1"/>
  <c r="H13" i="1"/>
  <c r="H5" i="1"/>
  <c r="H7" i="1"/>
  <c r="H11" i="1"/>
  <c r="A1" i="12" l="1"/>
  <c r="E9" i="5" s="1"/>
  <c r="H16" i="1"/>
  <c r="A1" i="1" s="1"/>
  <c r="B18" i="1" s="1"/>
  <c r="A1" i="10"/>
  <c r="A1" i="8"/>
  <c r="H9" i="13"/>
  <c r="V2" i="15" s="1"/>
  <c r="G11" i="13"/>
  <c r="B11" i="13"/>
  <c r="A1" i="13" s="1"/>
  <c r="E10" i="5" s="1"/>
  <c r="I22" i="10"/>
  <c r="F2" i="15" s="1"/>
  <c r="A1" i="6"/>
  <c r="E11" i="5" s="1"/>
  <c r="B11" i="5" s="1"/>
  <c r="F9" i="6"/>
  <c r="B16" i="12" l="1"/>
  <c r="B24" i="10"/>
  <c r="E8" i="5"/>
  <c r="B8" i="5" s="1"/>
  <c r="E6" i="5"/>
  <c r="B23" i="8"/>
  <c r="E7" i="5"/>
  <c r="B10" i="5"/>
  <c r="B9" i="5"/>
  <c r="B7" i="5" l="1"/>
  <c r="B14" i="5"/>
  <c r="B6" i="5"/>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<sst xmlns="http://schemas.openxmlformats.org/spreadsheetml/2006/main" count="377" uniqueCount="303">
  <si>
    <t>MEG Partnerländer</t>
  </si>
  <si>
    <t>Entwicklung Projektidee</t>
  </si>
  <si>
    <t>SDGs</t>
  </si>
  <si>
    <t>Bitte auswählen</t>
  </si>
  <si>
    <t>Ja</t>
  </si>
  <si>
    <t>Ja, liegt vor</t>
  </si>
  <si>
    <t>Akademische Institution</t>
  </si>
  <si>
    <t>Nein</t>
  </si>
  <si>
    <t>Nein, liegt nicht vor</t>
  </si>
  <si>
    <t>Privatwirtschaft</t>
  </si>
  <si>
    <t>Albanien</t>
  </si>
  <si>
    <t xml:space="preserve">SDG 3 - Gesundheit und Wohlergehen </t>
  </si>
  <si>
    <t>Noch nicht - Unterlagen aber eingereicht</t>
  </si>
  <si>
    <t>Zivilgesellschaftliche Einrichtung</t>
  </si>
  <si>
    <t>Äthiopien</t>
  </si>
  <si>
    <t xml:space="preserve">SDG 5 - Geschlechtergerechtigkeit </t>
  </si>
  <si>
    <t>Öffentliche Einrichtung</t>
  </si>
  <si>
    <t>Ecuador</t>
  </si>
  <si>
    <t>Nicht relevant</t>
  </si>
  <si>
    <t>SDG 13 - Maßnahmen zum Klimaschutz</t>
  </si>
  <si>
    <t>Andere</t>
  </si>
  <si>
    <t>Georgien</t>
  </si>
  <si>
    <t xml:space="preserve">Anderes SDG </t>
  </si>
  <si>
    <t>e.V. (Eingetragener Verein)</t>
  </si>
  <si>
    <t>Ghana</t>
  </si>
  <si>
    <t>e.V. i.G. (Verein in Gründung)</t>
  </si>
  <si>
    <t>Indien</t>
  </si>
  <si>
    <t>Ja, gemeinsam</t>
  </si>
  <si>
    <t>gUG (gemeinnützige Unternehmergesellschaft)</t>
  </si>
  <si>
    <t>Kamerun</t>
  </si>
  <si>
    <t>Nein, nur Diaspora-Organisation</t>
  </si>
  <si>
    <t>gGmbH (gemeinnützige Gesellschaft mit beschränkter Haftung)</t>
  </si>
  <si>
    <t>Indonesien</t>
  </si>
  <si>
    <t>Kolumbien</t>
  </si>
  <si>
    <t>Nein, nur Partner-Organisation</t>
  </si>
  <si>
    <t>Jordanien</t>
  </si>
  <si>
    <t>Kosovo</t>
  </si>
  <si>
    <t>Nicht gemeinnützig</t>
  </si>
  <si>
    <t>Nepal</t>
  </si>
  <si>
    <t>Kenia</t>
  </si>
  <si>
    <t>Serbien</t>
  </si>
  <si>
    <t>Tunesien</t>
  </si>
  <si>
    <t>Ukraine</t>
  </si>
  <si>
    <t>Marokko</t>
  </si>
  <si>
    <t>Vietnam</t>
  </si>
  <si>
    <t>Nigeria</t>
  </si>
  <si>
    <t>Palästinensische Gebiete</t>
  </si>
  <si>
    <t>Peru</t>
  </si>
  <si>
    <t>Senegal</t>
  </si>
  <si>
    <t>Übersicht</t>
  </si>
  <si>
    <t>Fertig</t>
  </si>
  <si>
    <t>ℹ</t>
  </si>
  <si>
    <t>Korrekt bei 1, Fehler bei 0</t>
  </si>
  <si>
    <t>Sie haben alle notwendigen Angaben gemacht. Gehen Sie bitte weiter auf den nächsten Reiter.</t>
  </si>
  <si>
    <t>Fehlerkorrekturen</t>
  </si>
  <si>
    <t>&gt; Bitte geben Sie das Datum im Format tt.mm.jjjj an, also zum Beispiel 01.07.2024</t>
  </si>
  <si>
    <t>e.V.i.G. (Eingetragener Verein in Gründung)</t>
  </si>
  <si>
    <t>Start</t>
  </si>
  <si>
    <t>Overview</t>
  </si>
  <si>
    <t xml:space="preserve">Bitte wählen Sie Ihre bevorzugte Sprache / Please choose your preferred language: </t>
  </si>
  <si>
    <t>Deutsch</t>
  </si>
  <si>
    <t>Sprache</t>
  </si>
  <si>
    <t>English</t>
  </si>
  <si>
    <t>Datenschutz</t>
  </si>
  <si>
    <t>Data protection</t>
  </si>
  <si>
    <t xml:space="preserve">Rights of the data subject: Information, rectification, erasure or restriction of processing, right to object: </t>
  </si>
  <si>
    <t>Privacy statement regarding the storage and use of personal data submitted to GIZ, Eschborn by participants in the call for proposals launched by the Programme "Shaping development-oriented migration" (MEG)</t>
  </si>
  <si>
    <t>Rechte des Betroffenen: Auskunft, Berichtigung, Löschung oder Einschränkung der Verarbeitung, Widerspruchsrecht</t>
  </si>
  <si>
    <t xml:space="preserve">
Sie sind gemäß Art. 15 DSGVO jederzeit berechtigt, gegenüber der GIZ eine umfangreiche Auskunftserteilung zu den zu Ihrer Person gespeicherten Daten zu ersuchen. 
Gemäß der Art. 16,17,18 DSGVO können Sie jederzeit gegenüber der GIZ die Berichtigung, Löschung oder Einschränkung der Verarbeitung einzelner personenbezogener Daten verlangen. 
Sie können darüber hinaus gemäß Art. 21 DSGVO jederzeit gegen die oben genannte Datenverarbeitung Widerspruch einlegen. Beachten Sie allerdings, dass in diesem Fall eine weitere Teilnahme an dem Ausschreibungsprozess nicht mehr möglich ist. 
Sie können den Widerspruch entweder postalisch [Deutsche Gesellschaft für Internationale Zusammenarbeit (GIZ) GmbH, Dag-Hammarskjöld-Weg 1-5, 65760 Eschborn] oder per E-Mail [diaspora-organisation@giz.de] an die GIZ übermitteln. Es entstehen Ihnen dabei keine anderen Kosten als die Portokosten bzw. die Übermittlungskosten nach den bestehenden Basistarifen. Ferner steht Ihnen bei einer etwaigen unrechtmäßigen Verarbeitung ihrer personenbezogenen Daten gemäß Art. 14 Abs. 2 e) DSGVO ein Beschwerderecht bei der Aufsichtsbehörde, in Ihrem Fall der Bundesbeauftragte für den Datenschutz und die Informationsfreiheit [BfDI - poststelle@bfdi.bund.de], zu. 
Als weiterer Ansprechpartner gemäß Art. 14 DSGVO steht Ihnen die Datenschutzbeauftragte der GIZ, Frau Claudia Ebergardt [datenschutzbeauftragte@giz.de] zur Verfügung. </t>
  </si>
  <si>
    <t xml:space="preserve">
As protecting the privacy of personal data is very important to GIZ, we inform you below what personal data will be stored and for what purpose it will be used.
•	 The data controller responsible for the processing of personal data is the Deutsche Gesellschaft für Internationale Zusammenarbeit (GIZ) GmbH. 
Address of GIZ Head Office: 
Dag-Hammarskjöld-Weg 1-5, 65760 Eschborn, Federal Republic of Germany
Email: diaspora-organisation@giz.de
•	 Personal data supplied in the application form and required for the application procedure will be stored on GIZ servers.
•	 The data will be used exclusively by MEG to select project outlines for the 2nd phase of the project application.
• 	The legal basis for the processing of data is Article 6 (1) (b) of the General Data Protection Regulation (GDPR). The data processing is necessary for pre-contractual measures or for the performance of a contract.
• 	The data will be used only for the purposes laid out in the privacy statement; any other use will always be subject to renewed consent. Your data will not be used for advertising purposes.
• 	GIZ uses suitable technical and organisational measures to secure the data against unintentional or intentional falsification, destruction, loss or access by unauthorised persons. Access to personal data is restricted to GIZ employees within the MEG Programme who are required to process this data in accordance with the above-mentioned purposes and who will handle the data properly and confidentially.
• 	The non-personal and personal data provided in the application process will be disclosed to third parties for the purpose of preparing the 2nd phase (full application phase) and the organisation of events during the 2nd phase. This applies to the commissioning party, the Federal Ministry for Economic Cooperation and Development (BMZ), as well as to subordinate institutions and the service providers commissioned to provide support in event management.
•  	In addition, the personal data collected (names of participants) will be disclosed to hotels and event agencies for further processing within the scope of the above-mentioned purposes.
</t>
  </si>
  <si>
    <t>Basic information on your project idea</t>
  </si>
  <si>
    <t>Grundlegende Informationen zu Ihrer Projektidee</t>
  </si>
  <si>
    <t>Beschreibung Ihrer Projektidee</t>
  </si>
  <si>
    <t>Description of your project idea</t>
  </si>
  <si>
    <t>Listen</t>
  </si>
  <si>
    <t>Albania</t>
  </si>
  <si>
    <t>Georgia</t>
  </si>
  <si>
    <t>Ethiopia</t>
  </si>
  <si>
    <t>India</t>
  </si>
  <si>
    <t>Cameroon</t>
  </si>
  <si>
    <t>Colombia</t>
  </si>
  <si>
    <t>Serbia</t>
  </si>
  <si>
    <t>Tunisia</t>
  </si>
  <si>
    <t>Viet Nam</t>
  </si>
  <si>
    <t>Projektland</t>
  </si>
  <si>
    <t>Country of implementation</t>
  </si>
  <si>
    <t>Name Ihres Vereins</t>
  </si>
  <si>
    <t>Name of your association</t>
  </si>
  <si>
    <t>Name der Partnerorganisation im Partnerland</t>
  </si>
  <si>
    <t>Name of the partner organisation in the partner country</t>
  </si>
  <si>
    <t>Titel Ihres Projekts</t>
  </si>
  <si>
    <t>Project title</t>
  </si>
  <si>
    <t>Projektstandort</t>
  </si>
  <si>
    <t>Project location</t>
  </si>
  <si>
    <t>Geplante Dauer Ihres Projekts</t>
  </si>
  <si>
    <t>Planned duration of the project</t>
  </si>
  <si>
    <t>Von:</t>
  </si>
  <si>
    <t>From:</t>
  </si>
  <si>
    <t xml:space="preserve">Bis: </t>
  </si>
  <si>
    <t>To:</t>
  </si>
  <si>
    <t xml:space="preserve">Hinweis: </t>
  </si>
  <si>
    <t>Notice:</t>
  </si>
  <si>
    <t>You have entered all the necessary details. Please continue to the next tab.</t>
  </si>
  <si>
    <t>2 - Projektidee</t>
  </si>
  <si>
    <t>Provide a brief but concise summary of the project. Focus on the main objective, the target groups and the regional context. The summary should convey the essence of the project in a few sentences.</t>
  </si>
  <si>
    <t>3 - Projektbeschreibung</t>
  </si>
  <si>
    <t>Hintergrund und Relevanz</t>
  </si>
  <si>
    <t>Background and relevance</t>
  </si>
  <si>
    <t>Zielgruppen</t>
  </si>
  <si>
    <t>Target Groups</t>
  </si>
  <si>
    <t>Beantragte Fördersumme</t>
  </si>
  <si>
    <t>Requested funding amount</t>
  </si>
  <si>
    <t xml:space="preserve">
Pursuant to Article 15 of GDPR, you are entitled at any time to request GIZ to provide you with comprehensive information on the data stored in relation to your person. 
Pursuant to Article 16, 17, 18 of GDPR, you may at any time request GIZ to rectify, erase or restrict the processing of specific personal data. 
In addition, as per Article 21 of GDPR, you can object to the above-mentioned data processing at any time, but please note that in this case further participation in the call for proposals will no longer be possible. You can submit your objection to GIZ either by post [Gesellschaft für Internationale Zusammenarbeit mbH (GIZ), Dag-Hammarskjöld-Weg 1-5, 65760 Eschborn] or by email [diaspora-organisation@giz.de]. You will not incur any costs other than the postage or transmission costs according to the existing basic tariffs. 
Furthermore, in the event of any unlawful processing of your personal data pursuant to Article 14 (2) (e) of GDPR, you have the right to lodge a complaint with the supervisory authority, in your case the Federal Commissioner for Data Protection and Free-dom of Information [BfDI – poststelle@bfdi.bund.de]. 
A further contact pursuant to Article 14 of GDPR is the GIZ data protection officer Ms Claudia Eberhardt [datenschutzbeauftragte@giz.de], whom you may contact at any time.</t>
  </si>
  <si>
    <t>Kurzbeschreibung Ihrer Projektidee</t>
  </si>
  <si>
    <t>Short description of your project idea</t>
  </si>
  <si>
    <t>Wissensaustausch</t>
  </si>
  <si>
    <t>Knowledge Exchange</t>
  </si>
  <si>
    <t>Projektziele und -ergebnisse</t>
  </si>
  <si>
    <t xml:space="preserve">Project objectives and outcomes </t>
  </si>
  <si>
    <t>Geplante Aktivitäten</t>
  </si>
  <si>
    <t>Planned activities</t>
  </si>
  <si>
    <t>Projektvolumen gesamt
(Ihr Anteil und GIZ-Anteil)</t>
  </si>
  <si>
    <t>Total project volume
(Your contribution and GIZ contribution)</t>
  </si>
  <si>
    <t>Perspektive / Nachhaltigkeit</t>
  </si>
  <si>
    <t xml:space="preserve">Outlook / Sustainability </t>
  </si>
  <si>
    <t>Rolle der Partner-Organisation bei der Entwicklung der Projektidee</t>
  </si>
  <si>
    <t>Role of the partner organisation in the development of the project idea</t>
  </si>
  <si>
    <t>Höhe des Eigenanteils (mind. 10% der beantragten Fördersumme)</t>
  </si>
  <si>
    <t>Amount of own contribution (at least 10% of the requested funding amount)</t>
  </si>
  <si>
    <t>Information about your organisation</t>
  </si>
  <si>
    <t>Angaben zu Ihrer Organisation</t>
  </si>
  <si>
    <t>3 - Informationen zu Ihrer Organisation</t>
  </si>
  <si>
    <t xml:space="preserve">Straße:
</t>
  </si>
  <si>
    <t>Street:</t>
  </si>
  <si>
    <t xml:space="preserve">PLZ/Stadt:
</t>
  </si>
  <si>
    <t>Postcode/City:</t>
  </si>
  <si>
    <t xml:space="preserve">Telefon:
</t>
  </si>
  <si>
    <t>Telephone:</t>
  </si>
  <si>
    <t>E-Mail:</t>
  </si>
  <si>
    <t xml:space="preserve">Email: </t>
  </si>
  <si>
    <t>Position within the organisation:</t>
  </si>
  <si>
    <t xml:space="preserve">Position in der Organisation:
</t>
  </si>
  <si>
    <t xml:space="preserve">Ist Ihre Organisation rechtlich eingetragen?
</t>
  </si>
  <si>
    <t>Is your organisation legally registered?</t>
  </si>
  <si>
    <t xml:space="preserve">Welche Rechtsform hat Ihre Organisation?
</t>
  </si>
  <si>
    <t>Which legal form does your organisation have?</t>
  </si>
  <si>
    <t xml:space="preserve">Gesamtzahl der Mitglieder in Ihrem Verein
</t>
  </si>
  <si>
    <t>Total number of members of the association</t>
  </si>
  <si>
    <t>Gesamtzahl der Mitglieder im Verein mit Migrationsgeschichte</t>
  </si>
  <si>
    <t>Total number of association members with a migration history</t>
  </si>
  <si>
    <t>Gesamtzahl der Mitglieder im Vorstand</t>
  </si>
  <si>
    <t>Total number of board members</t>
  </si>
  <si>
    <t xml:space="preserve">Gesamtzahl der Mitglieder im Vorstand mit Migrationsgeschichte
</t>
  </si>
  <si>
    <t>Total number of board members with a migration history</t>
  </si>
  <si>
    <t>Yes</t>
  </si>
  <si>
    <t>No</t>
  </si>
  <si>
    <t>Not yet - but documents submitted</t>
  </si>
  <si>
    <t>e.V. (registered association)</t>
  </si>
  <si>
    <t>e.V. i.G. (association in foundation)</t>
  </si>
  <si>
    <t>gUG (non-profit entrepreneurial company)</t>
  </si>
  <si>
    <t>gGmbH (non-profit company with limited liability)</t>
  </si>
  <si>
    <t>Other</t>
  </si>
  <si>
    <t>Not non-profit</t>
  </si>
  <si>
    <t>Has your organisation already received funding from GIZ (or CIM)?</t>
  </si>
  <si>
    <t>Hat Ihre Organisation schon eine Förderung von der GIZ (oder CIM) erhalten?</t>
  </si>
  <si>
    <t>Falls ja: Wie lautete der Titel des zuletzt geförderten Projekts und in welchem Land wurde es umgesetzt?</t>
  </si>
  <si>
    <t>If yes: What was the title of the most recently funded project and in which country was it realised?</t>
  </si>
  <si>
    <t>Informationen zu Ihrem Projektpartner (Partner-Organisation)</t>
  </si>
  <si>
    <t>Information about your project partner (Partner Organisation)</t>
  </si>
  <si>
    <t>Project partner in the country of implementation</t>
  </si>
  <si>
    <t>Projektpartner im Land der Durchführung</t>
  </si>
  <si>
    <t>Wird aus erstem Blatt übertragen</t>
  </si>
  <si>
    <t>Will be transferred from first sheet</t>
  </si>
  <si>
    <t>Bitte beschreiben Sie kurz die Organisation (z.B. Organisationsform, Ziele, Themen, regionale Schwerpunkte…)</t>
  </si>
  <si>
    <t>Please briefly describe the organisation (e.g. organisational form, objectives, topics, regional focus...)</t>
  </si>
  <si>
    <t xml:space="preserve">Haben Sie bereits Projekte mit der Partner-organisation durchgeführt? 
</t>
  </si>
  <si>
    <t>Have you already carried out projects with the partner organisation?</t>
  </si>
  <si>
    <t xml:space="preserve">Falls ja, bitte beschreiben Sie kurz das zuletzt umgesetzte Projekt
</t>
  </si>
  <si>
    <t>If yes, please briefly describe the most recently realised project</t>
  </si>
  <si>
    <t>Land</t>
  </si>
  <si>
    <t>Name der Organisation</t>
  </si>
  <si>
    <t>Association documents at hand</t>
  </si>
  <si>
    <t>Vorliegen von Vereinsunterlagen</t>
  </si>
  <si>
    <t>Bitte schicken Sie zum jetzigen Zeitpunkt noch keine Unterlagen mit!</t>
  </si>
  <si>
    <t>Please do not send any documents at this moment!</t>
  </si>
  <si>
    <t>The following documents are at hand:</t>
  </si>
  <si>
    <t>Die folgenden Dokumente liegen vor:</t>
  </si>
  <si>
    <t xml:space="preserve">Nachweis der rechtlichen Verfasstheit der Organisation (aktueller Auszug aus dem Vereinsregister)
</t>
  </si>
  <si>
    <t>Proof of the legal constitution of our organisation (current excerpt from the association register / aktueller Auszug aus dem Vereinsregister)</t>
  </si>
  <si>
    <t xml:space="preserve">Vereinssatzung
</t>
  </si>
  <si>
    <t>Articles of association (Vereinssatzung)</t>
  </si>
  <si>
    <t xml:space="preserve">Aktueller Freistellungsbescheid
</t>
  </si>
  <si>
    <t>Notice of exemption (Freistellungsbescheid)</t>
  </si>
  <si>
    <t>Handelt es sich um eine rechtlich anerkannte Non-Profit-Organisation?</t>
  </si>
  <si>
    <t>Is it a legally recognised non-profit organisation?</t>
  </si>
  <si>
    <t>If documents are not available, kindly give reasons for this and state when the documents will be available.</t>
  </si>
  <si>
    <t>Yes, available</t>
  </si>
  <si>
    <t>No, not available</t>
  </si>
  <si>
    <t>Sie haben eines der Felder oben mit "Nein" angekreuzt. Bitte beschreiben Sie daher im letzten Feld, warum die Dokumente nicht vorliegen.</t>
  </si>
  <si>
    <t>You have ticked one of the fields above with ‘No’. Please describe in the last field why the documents are not available.</t>
  </si>
  <si>
    <t>Bitte füllen Sie alle Felder durch Auswählen aus dem Drop-Down Menü aus.</t>
  </si>
  <si>
    <t>Please fill in all fields by selecting from the drop-down menu.</t>
  </si>
  <si>
    <t>Sie haben alle notwendigen Angaben gemacht. Bitte gehen Sie jetzt wieder zurück zum Reiter "Übersicht - Overview" und prüfen Sie, ob die Skizze vollständig ist.</t>
  </si>
  <si>
    <t>By submitting your project outline you confirm that the board of your association has been informed and agrees with the possible implementation of the project. Legally binding signatures will be necessary when submitting the full proposal.</t>
  </si>
  <si>
    <t>Sie haben eines der Felder oben mit "Nein" angekreuzt. Bitte beachten Sie, dass wir in diesem Fall ihre Skizze leider nicht im Rahmen der Ausschreibung bewerten können.</t>
  </si>
  <si>
    <t>You have ticked one of the fields above with ‘No’. Please note that in this case we will unfortunately not be able to evaluate your outline as part of the call for proposals.</t>
  </si>
  <si>
    <t>Bitte füllen Sie beide Felder durch Auswählen aus dem Drop-Down Menü aus.</t>
  </si>
  <si>
    <t>Please fill in both fields by selecting from the drop-down menu.</t>
  </si>
  <si>
    <t>You have entered all the necessary information. Please go back to the ‘Übersicht - Overview’ tab and check whether the outline is complete.</t>
  </si>
  <si>
    <t>Done</t>
  </si>
  <si>
    <t>Incomplete</t>
  </si>
  <si>
    <t>Unvollständig</t>
  </si>
  <si>
    <t>Einverständnis</t>
  </si>
  <si>
    <t>Consent</t>
  </si>
  <si>
    <t>You have not yet completed all tabs. Please edit the tabs that are still marked ‘incomplete’.</t>
  </si>
  <si>
    <t>Sie haben noch nicht alle Reiter fertig ausgefüllt. Bitte bearbeiten Sie die Reiter, die noch mit "unvollständig" markiert sind.</t>
  </si>
  <si>
    <t>Sie haben die Skizze komplett ausgefüllt. Bitte speichern Sie die Skizze im Excel Format. Bitte schicken Sie die Skizze an diaspora-organisation@giz.de. Sie brauchen keine weiteren Dokumente zu schicken.</t>
  </si>
  <si>
    <t>You have completed the outline. Please save the outline in Excel format. Please send the outline to diaspora-organisation@giz.de. You do not need to send any other documents.</t>
  </si>
  <si>
    <t xml:space="preserve">Unfortunately, the deadline for submitting the outline has expired. Unfortunately, we can no longer accept the outline in the current tender process. </t>
  </si>
  <si>
    <t xml:space="preserve">Die Frist für die Einreichung der Skizze ist leider abgelaufen. Wir können die Skizze leider nicht mehr im laufenden Ausschreibungsverfahren annehmen. </t>
  </si>
  <si>
    <t>Framework data for your project idea</t>
  </si>
  <si>
    <t>Rahmendaten zu Ihrer Projektidee</t>
  </si>
  <si>
    <t>Sie haben noch nicht alle erforderlichen Felder in diesem Reiter ausgefüllt.</t>
  </si>
  <si>
    <t>You have not yet filled in all the required fields in this tab.</t>
  </si>
  <si>
    <t>Das Projektende liegt zu spät oder fehlt noch. Das Projekt darf höchsten bis zum 31.03.2026 laufen</t>
  </si>
  <si>
    <t>Der Projektstart liegt zu früh oder fehlt noch. Bitte wählen Sie einen Projektstart ab dem 01.04.2025</t>
  </si>
  <si>
    <t>The project start is too early or still missing. Please select a project start from 01.04.2025</t>
  </si>
  <si>
    <t>The end of the project is too late or still missing. The project may run until 31/03/2026 at the latest</t>
  </si>
  <si>
    <t>Zurück zum vorherigen Tabellenblatt</t>
  </si>
  <si>
    <t>Continue to the next sheet</t>
  </si>
  <si>
    <t>Weiter zum nächsten Tabellenblatt</t>
  </si>
  <si>
    <t>Back to the previous worksheet</t>
  </si>
  <si>
    <t xml:space="preserve">Die Skizze besteht aus sechs (6) Teilen. Hier können Sie sehen, welche Teile Sie schon  ausgefüllt haben und welche noch fehlen.
</t>
  </si>
  <si>
    <t>The project outline consists of six (6) parts. Here you can see which parts you have already filled out and which ones are still missing.</t>
  </si>
  <si>
    <t>Geben Sie eine kurze, aber prägnante Zusammenfassung des Projekts. Fokussieren Sie sich auf das Hauptziel, die Zielgruppen und den regionalen Kontext. Die Zusammenfassung sollte in wenigen Sätzen das Wesentliche des Projekts vermitteln.</t>
  </si>
  <si>
    <t xml:space="preserve">Falls Unterlagen nicht vorliegen, begründen Sie dies bitte und geben Sie an, wann die Unterlagen voraussichtlich vorliegen werden.
</t>
  </si>
  <si>
    <t>Mit der Abgabe Ihrer Projektskizze bestätigen Sie, dass der Vorstand Ihres Vereins über das Projekt informiert wurde und mit der möglichen Projektdurchführung einverstanden ist. Rechtlich bindende Unterschriften werden notwendig werden, wenn der Vollantrag eingereicht wird.</t>
  </si>
  <si>
    <t xml:space="preserve">Bitte verfassen Sie die Texte entweder auf Deutsch oder Englisch. </t>
  </si>
  <si>
    <t>SDG 13 - Climate Action</t>
  </si>
  <si>
    <t>SDG 3 - Good Health and Well-Being</t>
  </si>
  <si>
    <t xml:space="preserve">SDG 5 - Gender Equality </t>
  </si>
  <si>
    <t>Eine Kombination aus mehreren SDG</t>
  </si>
  <si>
    <t>Other SDG</t>
  </si>
  <si>
    <t>A combination of several SDG</t>
  </si>
  <si>
    <t xml:space="preserve">Which of the United Nations Sustainable Development Goals (SDG) does your project primarily contribute to? If necessary, use the field next to the drop-down menu to explain your answer. </t>
  </si>
  <si>
    <t>Bitte auswählen / Please select</t>
  </si>
  <si>
    <t>Bitte auswählen / Please Select</t>
  </si>
  <si>
    <t xml:space="preserve">Welches Ziel verfolgt Ihr Projekt? Welche konkreten Ergebnisse sollen erreicht werden? Bitte schreiben Sie in Stichpunkten. </t>
  </si>
  <si>
    <t xml:space="preserve">What is the goal of your project? What specific results should be achieved? Please write in bullet points. </t>
  </si>
  <si>
    <t xml:space="preserve">Definieren Sie die Zielgruppe, die von den Projektmaßnahmen profitiert. Besteht bereits Kontakt mit der Zielgruppe? Schreiben Sie bitte maximal 3 Sätze. </t>
  </si>
  <si>
    <t xml:space="preserve">Beschreiben Sie, zu welchem Thema oder zu welcher Kompetenz Wissen im Rahmen Ihres Projektes ausgetauscht werden soll. Schreiben Sie bitte maximal 3 Sätze. </t>
  </si>
  <si>
    <t xml:space="preserve">Describe the social, political and economic context that makes the project necessary. Clearly demonstrate why the project is relevant and how it contributes to local development priorities. Please write a maximum of 5 sentences.  </t>
  </si>
  <si>
    <t xml:space="preserve">Describe the topic or competence on which knowledge is to be exchanged as part of your project. Please write a maximum of 3 sentences.  </t>
  </si>
  <si>
    <t xml:space="preserve">Define the target group that will benefit from the project measures. Is there already contact with the target group? Please write a maximum of 3 sentences.  </t>
  </si>
  <si>
    <t xml:space="preserve">Welche Aktivitäten sollen ergriffen werden, um die oben genannten Ziele und Ergebnisse zu erreichen? Bitte nennen Sie die wichtigsten in der Reihenfolge, in der sie durchgeführt werden sollen. Bitte schreiben Sie in Stichpunkten. </t>
  </si>
  <si>
    <t xml:space="preserve">What activities will be undertaken to achieve the above objectives and outcomes? Please list the most important ones in the order in which they should be carried out. Please write in bullet points. </t>
  </si>
  <si>
    <t xml:space="preserve">Wie soll sich das Projekt einbetten in eine längerfristige Perspektive? Was soll nach dem Projekt passieren? Schreiben Sie bitte maximal 3 Sätze. </t>
  </si>
  <si>
    <t xml:space="preserve">How would the project be embedded in a longer-term perspective? What should happen after the project? Please write a maximum of 3 sentences.  </t>
  </si>
  <si>
    <t xml:space="preserve">Bitte beschreiben Sie, wie es zu der Projektidee kam und wie Sie diese bisher mit der Partner-Organisation besprochen haben.  Schreiben Sie bitte maximal 3 Sätze. </t>
  </si>
  <si>
    <t xml:space="preserve">Please describe how the project idea came about and how you have discussed it with the partner organisation so far. Please write a maximum of 3 sentences.  </t>
  </si>
  <si>
    <t>Datenschutzerklärung  zur Speicherung und Nutzung persönlicher Daten durch die GIZ in Eschborn für Teilnehmer*innen an der Ausschreibung des Programms "Migration entwicklungspolitisch gestalten" (MEG)</t>
  </si>
  <si>
    <t xml:space="preserve">
Da der Schutz der persönlichen Daten für die GIZ sehr wichtig ist, teilen wir Ihnen hier mit, welche Ihrer persönlichen Daten gespeichert und wofür sie verwendet werden.
•	 Verantwortliche Stelle für die Datenverarbeitung ist die Deutsche Gesellschaft für Internationale Zusammenarbeit (GIZ) GmbH. 
Sitz der Gesellschaft: Dag-Hammarskjöld-Weg 1 – 5, 65760 Eschborn; E-mail: diaspora-organisation@giz.de 
•	 Die im Rahmen der Bewerbung angegebenen persönlichen Daten, die zum Zwecke der Durchführung der Ausschreibung des Programms MEG erforderlich sind, werden auf Servern der GIZ gespeichert.
•	 Die Daten werden ausschließlich zum Zweck der Auswahl der Projektskizzen für die 2. Phase der Ausschreibung genutzt. 
•	 Rechtsgrundlage für die Verarbeitung ist Art. 6 Abs. 1 b) der Datenschutz-Grundverordnung (DSGVO). Die Datenverarbeitung ist zur Durchführung vorvertraglicher Maßnahmen oder für die Erfüllung eines Vertrags erforderlich.
•	 Die Daten werden ausschließlich zu den in der Erklärung beschriebenen Zwecken genutzt; jede andere Verwendung wird stets von einer erneuten Einwilligung abhängig gemacht.
 Ihre Daten werden nicht für Werbezwecke genutzt.
•	 Die GIZ sichert die Daten durch geeignete technische und organisatorische Maßnahmen gegen unbeabsichtigte oder beabsichtigte Verfälschung, Zerstörung, Verlust oder Zugang durch Unbefugte. Der Zugang zu den persönlichen Daten ist auf die Mitarbeiter*innen der GIZ innerhalb des Programms „Migration entwicklungspolitisch gestalten“ beschränkt.
•	 Die im Ausschreibungsverfahren bereitgestellten nicht-personenbezogenen und personenbezogenen Daten werden zum Zweck der Vorbereitung der 2. Phase (Vollbewerbungsphase) und der Organisation von Veranstaltungen während der 2. Phase an Dritte weitergegeben. Dies betrifft das beauftragende Bundesministerium für wirtschaftliche Zusammenarbeit und Entwicklung (BMZ), sowie für nachgeordnete Institutionen und die mit der Unterstützung im Veranstaltungsmanagement beauftragten Dienstleister.
•	 Weiterhin werden die erhobenen personenbezogenen Daten (Namen der Teilnehmer) im Rahmen der oben genannten Zwecke zur weiteren Verarbeitung an Hotels und Veranstaltungsagenturen weitergeleitet. 
</t>
  </si>
  <si>
    <t xml:space="preserve">Beschreiben Sie die gesellschaftliche, politische und wirtschaftliche Ausgangslage, die das Projekt notwendig macht. Zeigen Sie klar auf, warum das Projekt relevant ist und wie es zu den lokalen Entwicklungsschwerpunkte beiträgt. Schreiben Sie bitte maximal 5 Sätze. </t>
  </si>
  <si>
    <t xml:space="preserve">Zu welchem der Nachhaltigkeitsziele der Vereinten Nationen (SDG) trägt Ihr Projekt in erster Linie bei? Nutzen Sie bei Bedarf das Feld neben dem Dropdown-Menü, um Ihre Antwort zu erläutern. </t>
  </si>
  <si>
    <t>Sie haben noch nicht mit dem Ausfüllen der Skizze angefangen. Klicken Sie hierzu auf den roten Pfeil. Tipp: durch klicken auf das Symbol ℹ erhalten Sie weitere Informationen zu den jeweiligen Fragen.</t>
  </si>
  <si>
    <t>You have not yet started filling in the outline. To do this, click on the red arrow. Tip: click on the ℹ symbol to obtain further information on the respective questions.</t>
  </si>
  <si>
    <t xml:space="preserve">Ansprechperson:
</t>
  </si>
  <si>
    <t>Contact person:</t>
  </si>
  <si>
    <t>Name:</t>
  </si>
  <si>
    <t xml:space="preserve">Adresse Ihrer Organisation:
</t>
  </si>
  <si>
    <t>Address of your organisation:</t>
  </si>
  <si>
    <t>Link zur Webseite / Soziale Medien:</t>
  </si>
  <si>
    <t>Link to website / social media:</t>
  </si>
  <si>
    <t xml:space="preserve">Falls Sie "Andere" angegeben haben, welche Rechtsform hat Ihre Organisation?
</t>
  </si>
  <si>
    <t>If you have indicated ‘Other’, what is the legal form of your organisation?</t>
  </si>
  <si>
    <t>Sie bestätigen, dass Sie die Datenschutzerklärung gelesen haben und erklären sich darüber hinaus einverstanden, dass Ihre Daten in für die Abwicklung des Antragsverfahrens notwendiger Form digital gespeichert und genutzt werden.</t>
  </si>
  <si>
    <t>You confirm that you have read the data protection declaration and also agree that your data may be stored and used digitally in the form necessary for processing the application procedure.</t>
  </si>
  <si>
    <t>Registriert?</t>
  </si>
  <si>
    <t>Diaspora-Organisation</t>
  </si>
  <si>
    <t>Name Ansprechpartner</t>
  </si>
  <si>
    <t>Projekttitel</t>
  </si>
  <si>
    <t>Projektort</t>
  </si>
  <si>
    <t>Name Partnerorganisation</t>
  </si>
  <si>
    <t>Ansprechpartner Partnerorganisation</t>
  </si>
  <si>
    <t>E-Mail Partnerorganisation</t>
  </si>
  <si>
    <t>E-Mail Ansprechpartner</t>
  </si>
  <si>
    <t>Projektstart</t>
  </si>
  <si>
    <t>Projektende</t>
  </si>
  <si>
    <t>Unterlagen vollständig</t>
  </si>
  <si>
    <t>Erklärung</t>
  </si>
  <si>
    <t>Organisationsform</t>
  </si>
  <si>
    <t>Legal als non-profit eingetragen?</t>
  </si>
  <si>
    <t>SDG</t>
  </si>
  <si>
    <t>Fördersumme</t>
  </si>
  <si>
    <t>Projektvolumen</t>
  </si>
  <si>
    <t>Projekterfahrung COM/GIZ</t>
  </si>
  <si>
    <t xml:space="preserve">Diaspora-Kleinprojektförderung </t>
  </si>
  <si>
    <t xml:space="preserve">Diaspora Small Scale Project Fund </t>
  </si>
  <si>
    <t>Programm "Migration entwicklungspolitisch gestalten" (MEG)</t>
  </si>
  <si>
    <t>Programme "Shaping development-oriented migration" (MEG)</t>
  </si>
  <si>
    <t xml:space="preserve">
In dieser Vorlage haben Sie die Möglichkeit, uns Ihre Projektidee vorzustellen (=Projektskizze). Die Projektskizze soll eine knappe Übersicht über das Projekt geben und die Ziele des Projekts darstellen. Neben der Beschreibung der Idee brauchen wir noch weitere Informationen über Ihre Organisation und die Partnerorganisation, mit der sie das Projekt umsetzen möchten. 
Bitte verfassen Sie die Texte entweder auf Deutsch oder Englisch. Zum jetzigen Zeitpunkt senden Sie uns bitte keine weiteren Dokumente (Projektflyer, Vereinsunterlagen etc.) zu. Schicken Sie die gespeicherte Excel bitte ausschließlich elektronisch an diaspora-organisation@giz.de.
Bitte beachten Sie die Hinweise in dem Dokument "Informationen zum Förderangebot". 
Um weiter zu gehen, klicken Sie auf den roten Pfeil.</t>
  </si>
  <si>
    <t xml:space="preserve">
This template gives you the opportunity to present your project idea to us (= project outline). The project outline should provide a brief overview and outline the objectives of the project. In addition to the description of the idea, we need further information about your organisation and the partner organisation with which you would like to implement the project. 
Please fill in this form either in German or English. Please do not send us any other documents (project flyers, association documents, etc.) at this stage. The saved excel file shall be sent exclusively to diaspora-organisation@giz.de.
Please note the information in the document ‘Information on the funding programme’. 
To continue, click on the red arrow.</t>
  </si>
  <si>
    <t xml:space="preserve">Von: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</si>
</sst>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Arial"/>
      <family val="2"/>
    </font>
    <font>
      <sz val="11"/>
      <color theme="1"/>
      <name val="Arial"/>
      <family val="2"/>
    </font>
    <font>
      <sz val="11"/>
      <color theme="1"/>
      <name val="Wingdings"/>
      <charset val="2"/>
    </font>
    <font>
      <sz val="11"/>
      <color theme="9" tint="0.39997558519241921"/>
      <name val="Arial"/>
      <family val="2"/>
    </font>
    <font>
      <b/>
      <sz val="12"/>
      <color rgb="FF92D050"/>
      <name val="Arial"/>
      <family val="2"/>
    </font>
    <font>
      <sz val="11"/>
      <color theme="0"/>
      <name val="Arial"/>
      <family val="2"/>
    </font>
    <font>
      <b/>
      <sz val="12"/>
      <color rgb="FFD2001B"/>
      <name val="Arial"/>
      <family val="2"/>
    </font>
    <font>
      <sz val="11"/>
      <color rgb="FFFF0000"/>
      <name val="Calibri"/>
      <family val="2"/>
      <scheme val="minor"/>
    </font>
    <font>
      <b/>
      <sz val="11"/>
      <color theme="1"/>
      <name val="Calibri"/>
      <family val="2"/>
      <scheme val="minor"/>
    </font>
    <font>
      <b/>
      <sz val="14"/>
      <color theme="1"/>
      <name val="Arial"/>
      <family val="2"/>
    </font>
    <font>
      <sz val="14"/>
      <color theme="1"/>
      <name val="Arial"/>
      <family val="2"/>
    </font>
    <font>
      <sz val="12"/>
      <color theme="1"/>
      <name val="Arial"/>
      <family val="2"/>
    </font>
    <font>
      <u/>
      <sz val="11"/>
      <color theme="10"/>
      <name val="Calibri"/>
      <family val="2"/>
      <scheme val="minor"/>
    </font>
    <font>
      <sz val="11"/>
      <name val="Arial"/>
      <family val="2"/>
    </font>
    <font>
      <sz val="11"/>
      <name val="Calibri"/>
      <family val="2"/>
      <scheme val="minor"/>
    </font>
    <font>
      <sz val="11"/>
      <color rgb="FFFF0000"/>
      <name val="Arial"/>
      <family val="2"/>
    </font>
    <font>
      <sz val="11"/>
      <color theme="1"/>
      <name val="Arial"/>
    </font>
    <font>
      <sz val="22"/>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rgb="FFFFC000"/>
        <bgColor indexed="64"/>
      </patternFill>
    </fill>
  </fills>
  <borders count="53">
    <border>
      <left/>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xf numFmtId="0" fontId="13" fillId="0" borderId="0" applyNumberFormat="0" applyFill="0" applyBorder="0" applyAlignment="0" applyProtection="0"/>
  </cellStyleXfs>
  <cellXfs count="195">
    <xf numFmtId="0" fontId="0" fillId="0" borderId="0" xfId="0"/>
    <xf numFmtId="0" fontId="2" fillId="2" borderId="0" xfId="0" applyFont="1" applyFill="1" applyAlignment="1">
      <alignment horizontal="left" vertical="top"/>
    </xf>
    <xf numFmtId="0" fontId="0" fillId="2" borderId="0" xfId="0" applyFill="1"/>
    <xf numFmtId="0" fontId="2" fillId="3" borderId="1" xfId="0" applyFont="1" applyFill="1" applyBorder="1" applyAlignment="1">
      <alignment horizontal="left"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left" vertical="center" wrapText="1"/>
    </xf>
    <xf numFmtId="14" fontId="2" fillId="2" borderId="0" xfId="0" applyNumberFormat="1" applyFont="1"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vertical="center"/>
    </xf>
    <xf numFmtId="0" fontId="4" fillId="3" borderId="4"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14" fontId="2" fillId="2" borderId="8" xfId="0" applyNumberFormat="1" applyFont="1" applyFill="1" applyBorder="1" applyAlignment="1" applyProtection="1">
      <alignment horizontal="center" vertical="center"/>
      <protection locked="0"/>
    </xf>
    <xf numFmtId="0" fontId="5" fillId="2" borderId="0" xfId="0" applyFont="1" applyFill="1" applyAlignment="1">
      <alignment vertical="center"/>
    </xf>
    <xf numFmtId="0" fontId="4" fillId="3" borderId="4" xfId="0" applyFont="1" applyFill="1" applyBorder="1" applyAlignment="1">
      <alignment horizontal="center" vertical="center"/>
    </xf>
    <xf numFmtId="0" fontId="0" fillId="2" borderId="5" xfId="0" applyFill="1" applyBorder="1" applyAlignment="1">
      <alignment horizontal="center" vertical="center"/>
    </xf>
    <xf numFmtId="0" fontId="0" fillId="2" borderId="9" xfId="0" applyFill="1" applyBorder="1"/>
    <xf numFmtId="0" fontId="0" fillId="2" borderId="10" xfId="0" applyFill="1" applyBorder="1"/>
    <xf numFmtId="0" fontId="6" fillId="2" borderId="0" xfId="0" applyFont="1" applyFill="1" applyAlignment="1">
      <alignment horizontal="left" vertical="top"/>
    </xf>
    <xf numFmtId="0" fontId="2" fillId="3" borderId="11" xfId="0" applyFont="1" applyFill="1" applyBorder="1" applyAlignment="1">
      <alignment horizontal="left" vertical="center" wrapText="1"/>
    </xf>
    <xf numFmtId="0" fontId="4" fillId="3" borderId="12" xfId="0" applyFont="1" applyFill="1" applyBorder="1" applyAlignment="1" applyProtection="1">
      <alignment horizontal="center" vertical="center"/>
      <protection locked="0"/>
    </xf>
    <xf numFmtId="0" fontId="4" fillId="3" borderId="12" xfId="0" applyFont="1" applyFill="1" applyBorder="1" applyAlignment="1" applyProtection="1">
      <alignment vertical="center"/>
      <protection locked="0"/>
    </xf>
    <xf numFmtId="0" fontId="4" fillId="3" borderId="2" xfId="0" applyFont="1" applyFill="1" applyBorder="1" applyAlignment="1" applyProtection="1">
      <alignment vertical="center"/>
      <protection locked="0"/>
    </xf>
    <xf numFmtId="9" fontId="2" fillId="2" borderId="0" xfId="0" applyNumberFormat="1" applyFont="1" applyFill="1" applyAlignment="1">
      <alignment horizontal="left" vertical="top"/>
    </xf>
    <xf numFmtId="0" fontId="2" fillId="3" borderId="19" xfId="0" applyFont="1" applyFill="1" applyBorder="1" applyAlignment="1">
      <alignment horizontal="right" vertical="center" wrapText="1"/>
    </xf>
    <xf numFmtId="0" fontId="2" fillId="3" borderId="5" xfId="0" applyFont="1" applyFill="1" applyBorder="1" applyAlignment="1">
      <alignment horizontal="right" vertical="center" wrapText="1"/>
    </xf>
    <xf numFmtId="0" fontId="2" fillId="2" borderId="17" xfId="0" applyFont="1" applyFill="1" applyBorder="1" applyAlignment="1">
      <alignment horizontal="left" vertical="center"/>
    </xf>
    <xf numFmtId="0" fontId="2" fillId="2" borderId="6" xfId="0" applyFont="1" applyFill="1" applyBorder="1" applyAlignment="1" applyProtection="1">
      <alignment vertical="center" wrapText="1"/>
      <protection locked="0"/>
    </xf>
    <xf numFmtId="0" fontId="2" fillId="2" borderId="14" xfId="0" applyFont="1" applyFill="1" applyBorder="1" applyAlignment="1" applyProtection="1">
      <alignment vertical="center" wrapText="1"/>
      <protection locked="0"/>
    </xf>
    <xf numFmtId="0" fontId="2" fillId="2" borderId="6"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vertical="center" wrapText="1"/>
      <protection locked="0"/>
    </xf>
    <xf numFmtId="0" fontId="8" fillId="2" borderId="0" xfId="0" applyFont="1" applyFill="1"/>
    <xf numFmtId="9" fontId="8" fillId="2" borderId="0" xfId="0" applyNumberFormat="1" applyFont="1" applyFill="1"/>
    <xf numFmtId="14" fontId="8" fillId="2" borderId="0" xfId="0" applyNumberFormat="1" applyFont="1" applyFill="1"/>
    <xf numFmtId="0" fontId="0" fillId="0" borderId="0" xfId="0" applyAlignment="1">
      <alignment wrapText="1"/>
    </xf>
    <xf numFmtId="0" fontId="0" fillId="0" borderId="0" xfId="0" applyAlignment="1">
      <alignment horizontal="left" vertical="top" wrapText="1"/>
    </xf>
    <xf numFmtId="0" fontId="12" fillId="0" borderId="0" xfId="0" applyFont="1" applyAlignment="1">
      <alignment wrapText="1"/>
    </xf>
    <xf numFmtId="0" fontId="11" fillId="0" borderId="0" xfId="0" applyFont="1"/>
    <xf numFmtId="0" fontId="10" fillId="4" borderId="36" xfId="0" applyFont="1" applyFill="1" applyBorder="1" applyAlignment="1">
      <alignment vertical="center" wrapText="1"/>
    </xf>
    <xf numFmtId="0" fontId="12" fillId="5" borderId="35" xfId="0" applyFont="1" applyFill="1" applyBorder="1" applyAlignment="1">
      <alignment horizontal="left" vertical="top" wrapText="1"/>
    </xf>
    <xf numFmtId="0" fontId="12" fillId="5" borderId="35" xfId="0" applyFont="1" applyFill="1" applyBorder="1" applyAlignment="1">
      <alignment wrapText="1"/>
    </xf>
    <xf numFmtId="0" fontId="2" fillId="3" borderId="1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4" fillId="3" borderId="18" xfId="0" applyFont="1" applyFill="1" applyBorder="1" applyAlignment="1" applyProtection="1">
      <alignment horizontal="center" vertical="center"/>
      <protection locked="0"/>
    </xf>
    <xf numFmtId="0" fontId="2" fillId="3" borderId="24"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4" fillId="3" borderId="0" xfId="0" applyFont="1" applyFill="1" applyBorder="1" applyAlignment="1" applyProtection="1">
      <alignment horizontal="center" vertical="center"/>
      <protection locked="0"/>
    </xf>
    <xf numFmtId="0" fontId="2" fillId="0" borderId="0" xfId="0" applyFont="1"/>
    <xf numFmtId="0" fontId="2" fillId="3" borderId="5"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4" fillId="3" borderId="28" xfId="0" applyFont="1" applyFill="1" applyBorder="1" applyAlignment="1" applyProtection="1">
      <alignment horizontal="center" vertical="center"/>
      <protection locked="0"/>
    </xf>
    <xf numFmtId="0" fontId="2" fillId="0" borderId="0" xfId="0" applyFont="1" applyAlignment="1">
      <alignment wrapText="1"/>
    </xf>
    <xf numFmtId="0" fontId="0" fillId="0" borderId="0" xfId="0" applyAlignment="1">
      <alignment horizontal="center" wrapText="1"/>
    </xf>
    <xf numFmtId="0" fontId="4" fillId="3" borderId="40" xfId="0" applyFont="1" applyFill="1" applyBorder="1" applyAlignment="1" applyProtection="1">
      <alignment horizontal="center" vertical="center"/>
      <protection locked="0"/>
    </xf>
    <xf numFmtId="0" fontId="2" fillId="2" borderId="39" xfId="0" applyFont="1" applyFill="1" applyBorder="1" applyAlignment="1">
      <alignment horizontal="left" vertical="top"/>
    </xf>
    <xf numFmtId="0" fontId="2" fillId="2" borderId="31" xfId="0" applyFont="1" applyFill="1" applyBorder="1" applyAlignment="1">
      <alignment horizontal="left" vertical="top"/>
    </xf>
    <xf numFmtId="0" fontId="2" fillId="3" borderId="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0" fillId="0" borderId="0" xfId="0" applyAlignment="1">
      <alignment vertical="center"/>
    </xf>
    <xf numFmtId="0" fontId="0" fillId="0" borderId="0" xfId="0" applyAlignment="1">
      <alignment vertical="top"/>
    </xf>
    <xf numFmtId="0" fontId="0" fillId="0" borderId="0" xfId="0" applyAlignment="1">
      <alignment vertical="top" wrapText="1"/>
    </xf>
    <xf numFmtId="0" fontId="14" fillId="2" borderId="0" xfId="0" applyFont="1" applyFill="1" applyAlignment="1">
      <alignment horizontal="left" vertical="top"/>
    </xf>
    <xf numFmtId="0" fontId="4" fillId="3" borderId="23" xfId="0" applyFont="1" applyFill="1" applyBorder="1" applyAlignment="1" applyProtection="1">
      <alignment vertical="center"/>
      <protection locked="0"/>
    </xf>
    <xf numFmtId="0" fontId="15" fillId="2" borderId="0" xfId="0" applyFont="1" applyFill="1"/>
    <xf numFmtId="0" fontId="13" fillId="2" borderId="5" xfId="1" applyFill="1" applyBorder="1" applyAlignment="1">
      <alignment vertical="center" wrapText="1"/>
    </xf>
    <xf numFmtId="0" fontId="0" fillId="0" borderId="0" xfId="0" applyAlignment="1"/>
    <xf numFmtId="0" fontId="13" fillId="2" borderId="5" xfId="1" applyFill="1" applyBorder="1" applyAlignment="1">
      <alignment horizontal="left" vertical="center" wrapText="1"/>
    </xf>
    <xf numFmtId="0" fontId="2" fillId="2" borderId="22" xfId="0" applyFont="1" applyFill="1" applyBorder="1" applyAlignment="1">
      <alignment horizontal="left" vertical="top"/>
    </xf>
    <xf numFmtId="0" fontId="4" fillId="3" borderId="23" xfId="0" applyFont="1" applyFill="1" applyBorder="1" applyAlignment="1" applyProtection="1">
      <alignment horizontal="center" vertical="center"/>
      <protection locked="0"/>
    </xf>
    <xf numFmtId="0" fontId="2" fillId="3" borderId="13" xfId="0" applyFont="1" applyFill="1" applyBorder="1" applyAlignment="1">
      <alignment horizontal="left" vertical="center" wrapText="1"/>
    </xf>
    <xf numFmtId="0" fontId="17" fillId="2" borderId="0" xfId="0" applyFont="1" applyFill="1" applyAlignment="1">
      <alignment horizontal="left" vertical="top"/>
    </xf>
    <xf numFmtId="0" fontId="17" fillId="2" borderId="39" xfId="0" applyFont="1" applyFill="1" applyBorder="1" applyAlignment="1">
      <alignment horizontal="left" vertical="top"/>
    </xf>
    <xf numFmtId="0" fontId="17" fillId="3" borderId="11" xfId="0" applyFont="1" applyFill="1" applyBorder="1" applyAlignment="1">
      <alignment horizontal="left" vertical="center" wrapText="1"/>
    </xf>
    <xf numFmtId="0" fontId="17" fillId="2" borderId="5" xfId="0" applyFont="1" applyFill="1" applyBorder="1" applyAlignment="1" applyProtection="1">
      <alignment horizontal="center" vertical="center" wrapText="1"/>
      <protection locked="0"/>
    </xf>
    <xf numFmtId="0" fontId="13" fillId="3" borderId="28" xfId="1" applyFill="1" applyBorder="1" applyAlignment="1" applyProtection="1">
      <alignment horizontal="center" vertical="center"/>
      <protection locked="0"/>
    </xf>
    <xf numFmtId="0" fontId="2" fillId="3" borderId="28" xfId="0" applyFont="1" applyFill="1" applyBorder="1" applyAlignment="1">
      <alignment vertical="center" wrapText="1"/>
    </xf>
    <xf numFmtId="0" fontId="2" fillId="3" borderId="12" xfId="0" applyFont="1" applyFill="1" applyBorder="1" applyAlignment="1">
      <alignment horizontal="center" vertical="center"/>
    </xf>
    <xf numFmtId="0" fontId="4" fillId="3" borderId="9" xfId="0" applyFont="1" applyFill="1" applyBorder="1" applyAlignment="1">
      <alignment horizontal="center" vertical="center"/>
    </xf>
    <xf numFmtId="49" fontId="2" fillId="2" borderId="6" xfId="0" applyNumberFormat="1" applyFont="1" applyFill="1" applyBorder="1" applyAlignment="1" applyProtection="1">
      <alignment vertical="center" wrapText="1"/>
      <protection locked="0"/>
    </xf>
    <xf numFmtId="49" fontId="2" fillId="2" borderId="45" xfId="0" applyNumberFormat="1" applyFont="1" applyFill="1" applyBorder="1" applyAlignment="1" applyProtection="1">
      <alignment vertical="center" wrapText="1"/>
      <protection locked="0"/>
    </xf>
    <xf numFmtId="49" fontId="13" fillId="2" borderId="33" xfId="1" applyNumberFormat="1" applyFill="1" applyBorder="1" applyAlignment="1" applyProtection="1">
      <alignment vertical="center" wrapText="1"/>
      <protection locked="0"/>
    </xf>
    <xf numFmtId="49" fontId="2" fillId="2" borderId="17" xfId="0" applyNumberFormat="1" applyFont="1" applyFill="1" applyBorder="1" applyAlignment="1" applyProtection="1">
      <alignment vertical="center" wrapText="1"/>
      <protection locked="0"/>
    </xf>
    <xf numFmtId="49" fontId="2" fillId="2" borderId="8" xfId="0" applyNumberFormat="1" applyFont="1" applyFill="1" applyBorder="1" applyAlignment="1" applyProtection="1">
      <alignment vertical="center" wrapText="1"/>
      <protection locked="0"/>
    </xf>
    <xf numFmtId="49" fontId="17" fillId="2" borderId="38" xfId="0" applyNumberFormat="1" applyFont="1" applyFill="1" applyBorder="1" applyAlignment="1" applyProtection="1">
      <alignment horizontal="left" vertical="top" wrapText="1"/>
      <protection locked="0"/>
    </xf>
    <xf numFmtId="0" fontId="2" fillId="2" borderId="45" xfId="0" applyNumberFormat="1" applyFont="1" applyFill="1" applyBorder="1" applyAlignment="1" applyProtection="1">
      <alignment horizontal="center" vertical="center" wrapText="1"/>
      <protection locked="0"/>
    </xf>
    <xf numFmtId="0" fontId="2" fillId="2" borderId="6" xfId="0" applyNumberFormat="1" applyFont="1" applyFill="1" applyBorder="1" applyAlignment="1" applyProtection="1">
      <alignment horizontal="center" vertical="center" wrapText="1"/>
      <protection locked="0"/>
    </xf>
    <xf numFmtId="0" fontId="2" fillId="2" borderId="8" xfId="0" applyNumberFormat="1" applyFont="1" applyFill="1" applyBorder="1" applyAlignment="1" applyProtection="1">
      <alignment horizontal="center" vertical="center" wrapText="1"/>
      <protection locked="0"/>
    </xf>
    <xf numFmtId="49" fontId="8" fillId="2" borderId="0" xfId="0" applyNumberFormat="1" applyFont="1" applyFill="1"/>
    <xf numFmtId="0" fontId="10" fillId="6" borderId="10" xfId="0" applyFont="1" applyFill="1" applyBorder="1" applyAlignment="1">
      <alignment horizontal="center" vertical="center"/>
    </xf>
    <xf numFmtId="0" fontId="2" fillId="3" borderId="29" xfId="0" applyFont="1" applyFill="1" applyBorder="1" applyAlignment="1">
      <alignment horizontal="right" vertical="center" wrapText="1"/>
    </xf>
    <xf numFmtId="0" fontId="2" fillId="3" borderId="46" xfId="0" applyFont="1" applyFill="1" applyBorder="1" applyAlignment="1">
      <alignment horizontal="right" vertical="center" wrapText="1"/>
    </xf>
    <xf numFmtId="0" fontId="2" fillId="3" borderId="7" xfId="0" applyFont="1" applyFill="1" applyBorder="1" applyAlignment="1">
      <alignment horizontal="right" vertical="center" wrapText="1"/>
    </xf>
    <xf numFmtId="0" fontId="2" fillId="3" borderId="47" xfId="0" applyFont="1" applyFill="1" applyBorder="1" applyAlignment="1">
      <alignment horizontal="right" vertical="center" wrapText="1"/>
    </xf>
    <xf numFmtId="49" fontId="13" fillId="2" borderId="6" xfId="1" applyNumberFormat="1" applyFill="1" applyBorder="1" applyAlignment="1" applyProtection="1">
      <alignment vertical="center" wrapText="1"/>
      <protection locked="0"/>
    </xf>
    <xf numFmtId="49" fontId="2" fillId="2" borderId="14" xfId="0" applyNumberFormat="1" applyFont="1" applyFill="1" applyBorder="1" applyAlignment="1" applyProtection="1">
      <alignment vertical="center" wrapText="1"/>
      <protection locked="0"/>
    </xf>
    <xf numFmtId="0" fontId="4" fillId="3" borderId="48" xfId="0" applyFont="1" applyFill="1" applyBorder="1" applyAlignment="1" applyProtection="1">
      <alignment vertical="center"/>
      <protection locked="0"/>
    </xf>
    <xf numFmtId="0" fontId="2" fillId="3" borderId="47" xfId="0" applyFont="1" applyFill="1" applyBorder="1" applyAlignment="1" applyProtection="1">
      <alignment horizontal="right" vertical="center" wrapText="1"/>
      <protection locked="0"/>
    </xf>
    <xf numFmtId="0" fontId="2" fillId="2" borderId="32" xfId="0" applyFont="1" applyFill="1" applyBorder="1" applyAlignment="1">
      <alignment horizontal="left" vertical="top"/>
    </xf>
    <xf numFmtId="0" fontId="2" fillId="3" borderId="29" xfId="0" applyFont="1" applyFill="1" applyBorder="1" applyAlignment="1" applyProtection="1">
      <alignment horizontal="right" vertical="center" wrapText="1"/>
      <protection locked="0"/>
    </xf>
    <xf numFmtId="14" fontId="2" fillId="2" borderId="17" xfId="0" applyNumberFormat="1" applyFont="1" applyFill="1" applyBorder="1" applyAlignment="1" applyProtection="1">
      <alignment horizontal="center" vertical="center"/>
      <protection locked="0"/>
    </xf>
    <xf numFmtId="0" fontId="2" fillId="2" borderId="20" xfId="0" applyFont="1" applyFill="1" applyBorder="1" applyAlignment="1">
      <alignment horizontal="left" vertical="top"/>
    </xf>
    <xf numFmtId="0" fontId="13" fillId="2" borderId="45" xfId="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3"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wrapText="1"/>
    </xf>
    <xf numFmtId="0" fontId="9" fillId="0" borderId="0" xfId="0" applyFont="1" applyAlignment="1">
      <alignment horizontal="center"/>
    </xf>
    <xf numFmtId="0" fontId="11" fillId="2" borderId="9" xfId="0" applyFont="1" applyFill="1" applyBorder="1" applyAlignment="1">
      <alignment horizontal="center" vertical="top" wrapText="1"/>
    </xf>
    <xf numFmtId="0" fontId="11" fillId="2" borderId="22" xfId="0" applyFont="1" applyFill="1" applyBorder="1" applyAlignment="1">
      <alignment horizontal="center" vertical="top" wrapText="1"/>
    </xf>
    <xf numFmtId="0" fontId="11" fillId="2" borderId="10" xfId="0" applyFont="1" applyFill="1" applyBorder="1" applyAlignment="1">
      <alignment horizontal="center" vertical="top" wrapText="1"/>
    </xf>
    <xf numFmtId="0" fontId="10" fillId="6" borderId="9" xfId="0" applyFont="1" applyFill="1" applyBorder="1" applyAlignment="1">
      <alignment horizontal="center" vertical="center"/>
    </xf>
    <xf numFmtId="0" fontId="10" fillId="6" borderId="22" xfId="0" applyFont="1" applyFill="1" applyBorder="1" applyAlignment="1">
      <alignment horizontal="center" vertical="center"/>
    </xf>
    <xf numFmtId="0" fontId="18" fillId="2" borderId="0" xfId="0" applyFont="1" applyFill="1" applyAlignment="1">
      <alignment horizontal="center" wrapText="1"/>
    </xf>
    <xf numFmtId="0" fontId="18" fillId="2" borderId="20" xfId="0" applyFont="1" applyFill="1" applyBorder="1" applyAlignment="1">
      <alignment horizontal="center" vertical="top"/>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0" xfId="0" applyFill="1" applyAlignment="1">
      <alignment vertical="top" wrapText="1"/>
    </xf>
    <xf numFmtId="0" fontId="0" fillId="2" borderId="0" xfId="0" applyFill="1" applyAlignment="1">
      <alignment vertical="top"/>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2" fillId="2" borderId="18"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9" xfId="0" applyFont="1" applyFill="1" applyBorder="1" applyAlignment="1">
      <alignment horizontal="left" vertical="top"/>
    </xf>
    <xf numFmtId="0" fontId="2" fillId="2" borderId="22" xfId="0" applyFont="1" applyFill="1" applyBorder="1" applyAlignment="1">
      <alignment horizontal="left" vertical="top"/>
    </xf>
    <xf numFmtId="0" fontId="2" fillId="2" borderId="10" xfId="0" applyFont="1" applyFill="1" applyBorder="1" applyAlignment="1">
      <alignment horizontal="left" vertical="top"/>
    </xf>
    <xf numFmtId="0" fontId="7" fillId="2" borderId="22" xfId="0" applyFont="1" applyFill="1" applyBorder="1" applyAlignment="1">
      <alignment horizontal="center" vertical="center"/>
    </xf>
    <xf numFmtId="0" fontId="4" fillId="3" borderId="31"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2" fillId="3" borderId="34"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2" borderId="19" xfId="0"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49" fontId="2" fillId="2" borderId="5" xfId="0" applyNumberFormat="1" applyFont="1" applyFill="1" applyBorder="1" applyAlignment="1" applyProtection="1">
      <alignment horizontal="center" vertical="center" wrapText="1"/>
      <protection locked="0"/>
    </xf>
    <xf numFmtId="49" fontId="2" fillId="2" borderId="6" xfId="0" applyNumberFormat="1" applyFont="1" applyFill="1" applyBorder="1" applyAlignment="1" applyProtection="1">
      <alignment horizontal="center" vertical="center" wrapText="1"/>
      <protection locked="0"/>
    </xf>
    <xf numFmtId="49" fontId="2" fillId="2" borderId="26" xfId="0" applyNumberFormat="1" applyFont="1" applyFill="1" applyBorder="1" applyAlignment="1" applyProtection="1">
      <alignment horizontal="center" vertical="center" wrapText="1"/>
      <protection locked="0"/>
    </xf>
    <xf numFmtId="49" fontId="2" fillId="2" borderId="27" xfId="0" applyNumberFormat="1" applyFont="1" applyFill="1" applyBorder="1" applyAlignment="1" applyProtection="1">
      <alignment horizontal="center" vertical="center" wrapText="1"/>
      <protection locked="0"/>
    </xf>
    <xf numFmtId="49" fontId="2" fillId="2" borderId="44" xfId="0" applyNumberFormat="1" applyFont="1" applyFill="1" applyBorder="1" applyAlignment="1" applyProtection="1">
      <alignment horizontal="center" vertical="center" wrapText="1"/>
      <protection locked="0"/>
    </xf>
    <xf numFmtId="49" fontId="2" fillId="2" borderId="49" xfId="0" applyNumberFormat="1"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wrapText="1"/>
      <protection locked="0"/>
    </xf>
    <xf numFmtId="0" fontId="2" fillId="2" borderId="27" xfId="0"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wrapText="1"/>
    </xf>
    <xf numFmtId="0" fontId="2" fillId="2" borderId="27" xfId="0" applyFont="1" applyFill="1" applyBorder="1" applyAlignment="1" applyProtection="1">
      <alignment horizontal="center" vertical="center" wrapText="1"/>
    </xf>
    <xf numFmtId="0" fontId="11" fillId="3" borderId="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49" fontId="2" fillId="2" borderId="29" xfId="0" applyNumberFormat="1" applyFont="1" applyFill="1" applyBorder="1" applyAlignment="1" applyProtection="1">
      <alignment horizontal="left" vertical="top" wrapText="1"/>
      <protection locked="0"/>
    </xf>
    <xf numFmtId="49" fontId="2" fillId="2" borderId="14" xfId="0" applyNumberFormat="1" applyFont="1" applyFill="1" applyBorder="1" applyAlignment="1" applyProtection="1">
      <alignment horizontal="left" vertical="top" wrapText="1"/>
      <protection locked="0"/>
    </xf>
    <xf numFmtId="0" fontId="11" fillId="3" borderId="32" xfId="0" applyFont="1" applyFill="1" applyBorder="1" applyAlignment="1">
      <alignment horizontal="center" vertical="center" wrapText="1"/>
    </xf>
    <xf numFmtId="0" fontId="11" fillId="3" borderId="30" xfId="0" applyFont="1" applyFill="1" applyBorder="1" applyAlignment="1">
      <alignment horizontal="center" vertical="center" wrapText="1"/>
    </xf>
    <xf numFmtId="49" fontId="2" fillId="2" borderId="44" xfId="0" applyNumberFormat="1" applyFont="1" applyFill="1" applyBorder="1" applyAlignment="1" applyProtection="1">
      <alignment horizontal="left" vertical="top" wrapText="1"/>
      <protection locked="0"/>
    </xf>
    <xf numFmtId="49" fontId="2" fillId="2" borderId="24" xfId="0" applyNumberFormat="1" applyFont="1" applyFill="1" applyBorder="1" applyAlignment="1" applyProtection="1">
      <alignment horizontal="left" vertical="top" wrapText="1"/>
      <protection locked="0"/>
    </xf>
    <xf numFmtId="49" fontId="2" fillId="2" borderId="37" xfId="0" applyNumberFormat="1" applyFont="1" applyFill="1" applyBorder="1" applyAlignment="1" applyProtection="1">
      <alignment horizontal="left" vertical="top" wrapText="1"/>
      <protection locked="0"/>
    </xf>
    <xf numFmtId="49" fontId="2" fillId="2" borderId="38" xfId="0" applyNumberFormat="1" applyFont="1" applyFill="1" applyBorder="1" applyAlignment="1" applyProtection="1">
      <alignment horizontal="left" vertical="top" wrapText="1"/>
      <protection locked="0"/>
    </xf>
    <xf numFmtId="49" fontId="2" fillId="2" borderId="41" xfId="0" applyNumberFormat="1" applyFont="1" applyFill="1" applyBorder="1" applyAlignment="1" applyProtection="1">
      <alignment horizontal="left" vertical="top" wrapText="1"/>
      <protection locked="0"/>
    </xf>
    <xf numFmtId="49" fontId="2" fillId="2" borderId="42" xfId="0" applyNumberFormat="1" applyFont="1" applyFill="1" applyBorder="1" applyAlignment="1" applyProtection="1">
      <alignment horizontal="left" vertical="top" wrapText="1"/>
      <protection locked="0"/>
    </xf>
    <xf numFmtId="0" fontId="4" fillId="3" borderId="15" xfId="0" applyFont="1" applyFill="1" applyBorder="1" applyAlignment="1" applyProtection="1">
      <alignment horizontal="center" vertical="center"/>
      <protection locked="0"/>
    </xf>
    <xf numFmtId="0" fontId="2" fillId="3" borderId="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4" fillId="3" borderId="50" xfId="0" applyFont="1" applyFill="1" applyBorder="1" applyAlignment="1" applyProtection="1">
      <alignment horizontal="center" vertical="center"/>
      <protection locked="0"/>
    </xf>
    <xf numFmtId="0" fontId="4" fillId="3" borderId="51" xfId="0" applyFont="1" applyFill="1" applyBorder="1" applyAlignment="1" applyProtection="1">
      <alignment horizontal="center" vertical="center"/>
      <protection locked="0"/>
    </xf>
    <xf numFmtId="0" fontId="4" fillId="3" borderId="52" xfId="0" applyFont="1" applyFill="1" applyBorder="1" applyAlignment="1" applyProtection="1">
      <alignment horizontal="center" vertical="center"/>
      <protection locked="0"/>
    </xf>
    <xf numFmtId="0" fontId="2" fillId="3" borderId="19"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16" fillId="2" borderId="32"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47" xfId="0" applyFont="1" applyFill="1" applyBorder="1" applyAlignment="1" applyProtection="1">
      <alignment horizontal="center" vertical="center" wrapText="1"/>
      <protection locked="0"/>
    </xf>
    <xf numFmtId="0" fontId="2" fillId="2" borderId="45" xfId="0" applyFont="1" applyFill="1" applyBorder="1" applyAlignment="1" applyProtection="1">
      <alignment horizontal="center" vertical="center" wrapText="1"/>
      <protection locked="0"/>
    </xf>
    <xf numFmtId="0" fontId="13" fillId="2" borderId="15" xfId="1" applyFill="1" applyBorder="1" applyAlignment="1">
      <alignment horizontal="center" vertical="center"/>
    </xf>
    <xf numFmtId="0" fontId="13" fillId="2" borderId="32" xfId="1" applyFill="1" applyBorder="1" applyAlignment="1">
      <alignment horizontal="center" vertical="center"/>
    </xf>
    <xf numFmtId="0" fontId="13" fillId="2" borderId="30" xfId="1" applyFill="1" applyBorder="1" applyAlignment="1">
      <alignment horizontal="center" vertical="center"/>
    </xf>
    <xf numFmtId="0" fontId="13" fillId="2" borderId="18" xfId="1" applyFill="1" applyBorder="1" applyAlignment="1">
      <alignment horizontal="center" vertical="center"/>
    </xf>
    <xf numFmtId="0" fontId="13" fillId="2" borderId="20" xfId="1" applyFill="1" applyBorder="1" applyAlignment="1">
      <alignment horizontal="center" vertical="center"/>
    </xf>
    <xf numFmtId="0" fontId="13" fillId="2" borderId="21" xfId="1" applyFill="1" applyBorder="1" applyAlignment="1">
      <alignment horizontal="center" vertical="center"/>
    </xf>
  </cellXfs>
  <cellStyles count="2">
    <cellStyle name="Link" xfId="1" builtinId="8"/>
    <cellStyle name="Standard" xfId="0" builtinId="0"/>
  </cellStyles>
  <dxfs count="23">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C6EFCE"/>
      <color rgb="FF006100"/>
      <color rgb="FFD2001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20;bersicht - Overview'!C2"/></Relationships>
</file>

<file path=xl/drawings/_rels/drawing2.xml.rels><?xml version="1.0" encoding="UTF-8" standalone="yes"?>
<Relationships xmlns="http://schemas.openxmlformats.org/package/2006/relationships"><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1" Type="http://schemas.openxmlformats.org/officeDocument/2006/relationships/hyperlink" Target="#'2'!D5"/></Relationships>
</file>

<file path=xl/drawings/_rels/drawing4.xml.rels><?xml version="1.0" encoding="UTF-8" standalone="yes"?>
<Relationships xmlns="http://schemas.openxmlformats.org/package/2006/relationships"><Relationship Id="rId2" Type="http://schemas.openxmlformats.org/officeDocument/2006/relationships/hyperlink" Target="#'1'!D4"/><Relationship Id="rId1" Type="http://schemas.openxmlformats.org/officeDocument/2006/relationships/hyperlink" Target="#'3'!E4"/></Relationships>
</file>

<file path=xl/drawings/_rels/drawing5.xml.rels><?xml version="1.0" encoding="UTF-8" standalone="yes"?>
<Relationships xmlns="http://schemas.openxmlformats.org/package/2006/relationships"><Relationship Id="rId2" Type="http://schemas.openxmlformats.org/officeDocument/2006/relationships/hyperlink" Target="#'4'!E5"/><Relationship Id="rId1" Type="http://schemas.openxmlformats.org/officeDocument/2006/relationships/hyperlink" Target="#'2'!D5"/></Relationships>
</file>

<file path=xl/drawings/_rels/drawing6.xml.rels><?xml version="1.0" encoding="UTF-8" standalone="yes"?>
<Relationships xmlns="http://schemas.openxmlformats.org/package/2006/relationships"><Relationship Id="rId2" Type="http://schemas.openxmlformats.org/officeDocument/2006/relationships/hyperlink" Target="#'5'!D5"/><Relationship Id="rId1" Type="http://schemas.openxmlformats.org/officeDocument/2006/relationships/hyperlink" Target="#'3'!E4"/></Relationships>
</file>

<file path=xl/drawings/_rels/drawing7.xml.rels><?xml version="1.0" encoding="UTF-8" standalone="yes"?>
<Relationships xmlns="http://schemas.openxmlformats.org/package/2006/relationships"><Relationship Id="rId2" Type="http://schemas.openxmlformats.org/officeDocument/2006/relationships/hyperlink" Target="#'6'!D4"/><Relationship Id="rId1" Type="http://schemas.openxmlformats.org/officeDocument/2006/relationships/hyperlink" Target="#'4'!E5"/></Relationships>
</file>

<file path=xl/drawings/_rels/drawing8.xml.rels><?xml version="1.0" encoding="UTF-8" standalone="yes"?>
<Relationships xmlns="http://schemas.openxmlformats.org/package/2006/relationships"><Relationship Id="rId1" Type="http://schemas.openxmlformats.org/officeDocument/2006/relationships/hyperlink" Target="#'5'!D5"/></Relationships>
</file>

<file path=xl/drawings/drawing1.xml><?xml version="1.0" encoding="utf-8"?>
<xdr:wsDr xmlns:xdr="http://schemas.openxmlformats.org/drawingml/2006/spreadsheetDrawing" xmlns:a="http://schemas.openxmlformats.org/drawingml/2006/main">
  <xdr:twoCellAnchor>
    <xdr:from>
      <xdr:col>3</xdr:col>
      <xdr:colOff>2269955</xdr:colOff>
      <xdr:row>4</xdr:row>
      <xdr:rowOff>2054679</xdr:rowOff>
    </xdr:from>
    <xdr:to>
      <xdr:col>3</xdr:col>
      <xdr:colOff>3279321</xdr:colOff>
      <xdr:row>4</xdr:row>
      <xdr:rowOff>2649008</xdr:rowOff>
    </xdr:to>
    <xdr:sp macro="" textlink="">
      <xdr:nvSpPr>
        <xdr:cNvPr id="19" name="Pfeil: nach rechts 5">
          <a:hlinkClick xmlns:r="http://schemas.openxmlformats.org/officeDocument/2006/relationships" r:id="rId1"/>
          <a:extLst>
            <a:ext uri="{FF2B5EF4-FFF2-40B4-BE49-F238E27FC236}">
              <a16:creationId xmlns:a16="http://schemas.microsoft.com/office/drawing/2014/main" id="{521AADBA-C12C-469A-A01E-80F238C4EDB7}"/>
            </a:ext>
          </a:extLst>
        </xdr:cNvPr>
        <xdr:cNvSpPr/>
      </xdr:nvSpPr>
      <xdr:spPr>
        <a:xfrm>
          <a:off x="11794955" y="3333750"/>
          <a:ext cx="1009366" cy="594329"/>
        </a:xfrm>
        <a:prstGeom prst="rightArrow">
          <a:avLst/>
        </a:prstGeom>
        <a:solidFill>
          <a:srgbClr val="CC0000"/>
        </a:solidFill>
        <a:ln>
          <a:noFill/>
        </a:ln>
        <a:effectLst>
          <a:outerShdw blurRad="44450" dist="27940" dir="5400000" algn="ctr">
            <a:srgbClr val="000000">
              <a:alpha val="32000"/>
            </a:srgbClr>
          </a:outerShdw>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endParaRPr lang="de-DE" sz="1100">
            <a:solidFill>
              <a:schemeClr val="bg1"/>
            </a:solidFill>
          </a:endParaRPr>
        </a:p>
      </xdr:txBody>
    </xdr:sp>
    <xdr:clientData/>
  </xdr:twoCellAnchor>
  <xdr:twoCellAnchor>
    <xdr:from>
      <xdr:col>1</xdr:col>
      <xdr:colOff>3708400</xdr:colOff>
      <xdr:row>0</xdr:row>
      <xdr:rowOff>33564</xdr:rowOff>
    </xdr:from>
    <xdr:to>
      <xdr:col>3</xdr:col>
      <xdr:colOff>1159903</xdr:colOff>
      <xdr:row>1</xdr:row>
      <xdr:rowOff>241753</xdr:rowOff>
    </xdr:to>
    <xdr:grpSp>
      <xdr:nvGrpSpPr>
        <xdr:cNvPr id="9" name="Group 8">
          <a:extLst>
            <a:ext uri="{FF2B5EF4-FFF2-40B4-BE49-F238E27FC236}">
              <a16:creationId xmlns:a16="http://schemas.microsoft.com/office/drawing/2014/main" id="{C483D325-6726-988D-C1A0-65004F689382}"/>
            </a:ext>
          </a:extLst>
        </xdr:cNvPr>
        <xdr:cNvGrpSpPr/>
      </xdr:nvGrpSpPr>
      <xdr:grpSpPr>
        <a:xfrm>
          <a:off x="4021667" y="33564"/>
          <a:ext cx="6654769" cy="1833789"/>
          <a:chOff x="0" y="0"/>
          <a:chExt cx="4115283" cy="1143635"/>
        </a:xfrm>
      </xdr:grpSpPr>
      <xdr:pic>
        <xdr:nvPicPr>
          <xdr:cNvPr id="10" name="Picture 9" descr="BMZ_ZE_IAd_D">
            <a:extLst>
              <a:ext uri="{FF2B5EF4-FFF2-40B4-BE49-F238E27FC236}">
                <a16:creationId xmlns:a16="http://schemas.microsoft.com/office/drawing/2014/main" id="{747668BC-F0A4-79EE-7ADD-49D1934DDB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06778" y="0"/>
            <a:ext cx="2008505" cy="114363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Grafik 10" descr="Deutsche Gesellschaft für Internationale Zusammenarbeit (GIZ) GmbH |  VDI/VDE Innovation + Technik GmbH: Projektträger und Dienstleister für  Innovationen">
            <a:extLst>
              <a:ext uri="{FF2B5EF4-FFF2-40B4-BE49-F238E27FC236}">
                <a16:creationId xmlns:a16="http://schemas.microsoft.com/office/drawing/2014/main" id="{F80F8126-345E-040E-93A5-E059FD09439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80391"/>
            <a:ext cx="1918335" cy="613410"/>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6641367</xdr:colOff>
      <xdr:row>1</xdr:row>
      <xdr:rowOff>7327</xdr:rowOff>
    </xdr:from>
    <xdr:to>
      <xdr:col>2</xdr:col>
      <xdr:colOff>7160092</xdr:colOff>
      <xdr:row>1</xdr:row>
      <xdr:rowOff>344365</xdr:rowOff>
    </xdr:to>
    <xdr:sp macro="" textlink="">
      <xdr:nvSpPr>
        <xdr:cNvPr id="7" name="Pfeil: nach rechts 5">
          <a:hlinkClick xmlns:r="http://schemas.openxmlformats.org/officeDocument/2006/relationships" r:id="rId1"/>
          <a:extLst>
            <a:ext uri="{FF2B5EF4-FFF2-40B4-BE49-F238E27FC236}">
              <a16:creationId xmlns:a16="http://schemas.microsoft.com/office/drawing/2014/main" id="{D3AC76DF-3BB1-4B98-92DD-084B8AE3C7A0}"/>
            </a:ext>
          </a:extLst>
        </xdr:cNvPr>
        <xdr:cNvSpPr/>
      </xdr:nvSpPr>
      <xdr:spPr>
        <a:xfrm>
          <a:off x="7652482" y="285750"/>
          <a:ext cx="518725" cy="337038"/>
        </a:xfrm>
        <a:prstGeom prst="rightArrow">
          <a:avLst/>
        </a:prstGeom>
        <a:solidFill>
          <a:srgbClr val="CC0000"/>
        </a:solidFill>
        <a:ln>
          <a:noFill/>
        </a:ln>
        <a:effectLst>
          <a:outerShdw blurRad="44450" dist="27940" dir="5400000" algn="ctr">
            <a:srgbClr val="000000">
              <a:alpha val="32000"/>
            </a:srgbClr>
          </a:outerShdw>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de-DE" sz="1000">
              <a:solidFill>
                <a:schemeClr val="bg1"/>
              </a:solidFill>
            </a:rPr>
            <a:t>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1905000</xdr:colOff>
      <xdr:row>1</xdr:row>
      <xdr:rowOff>34925</xdr:rowOff>
    </xdr:from>
    <xdr:to>
      <xdr:col>4</xdr:col>
      <xdr:colOff>2800350</xdr:colOff>
      <xdr:row>1</xdr:row>
      <xdr:rowOff>428625</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84387BA2-4990-3164-5564-6F21D850FA4C}"/>
            </a:ext>
          </a:extLst>
        </xdr:cNvPr>
        <xdr:cNvSpPr/>
      </xdr:nvSpPr>
      <xdr:spPr>
        <a:xfrm>
          <a:off x="6629400" y="225425"/>
          <a:ext cx="895350" cy="393700"/>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3505200</xdr:colOff>
      <xdr:row>1</xdr:row>
      <xdr:rowOff>38100</xdr:rowOff>
    </xdr:from>
    <xdr:to>
      <xdr:col>4</xdr:col>
      <xdr:colOff>4397375</xdr:colOff>
      <xdr:row>1</xdr:row>
      <xdr:rowOff>425450</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23791AD8-D51D-4185-96F3-4C980959F78C}"/>
            </a:ext>
          </a:extLst>
        </xdr:cNvPr>
        <xdr:cNvSpPr/>
      </xdr:nvSpPr>
      <xdr:spPr>
        <a:xfrm>
          <a:off x="8791575" y="228600"/>
          <a:ext cx="892175" cy="387350"/>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57150</xdr:colOff>
      <xdr:row>1</xdr:row>
      <xdr:rowOff>47625</xdr:rowOff>
    </xdr:from>
    <xdr:to>
      <xdr:col>2</xdr:col>
      <xdr:colOff>615950</xdr:colOff>
      <xdr:row>1</xdr:row>
      <xdr:rowOff>438150</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A2298565-2616-466C-B4AE-D6F51C9B267A}"/>
            </a:ext>
          </a:extLst>
        </xdr:cNvPr>
        <xdr:cNvSpPr/>
      </xdr:nvSpPr>
      <xdr:spPr>
        <a:xfrm flipH="1">
          <a:off x="266700" y="238125"/>
          <a:ext cx="892175" cy="390525"/>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33618</xdr:colOff>
      <xdr:row>1</xdr:row>
      <xdr:rowOff>44823</xdr:rowOff>
    </xdr:from>
    <xdr:to>
      <xdr:col>2</xdr:col>
      <xdr:colOff>592792</xdr:colOff>
      <xdr:row>1</xdr:row>
      <xdr:rowOff>435348</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57ACE7CB-ED9F-43BE-B69F-4214A5F7A268}"/>
            </a:ext>
          </a:extLst>
        </xdr:cNvPr>
        <xdr:cNvSpPr/>
      </xdr:nvSpPr>
      <xdr:spPr>
        <a:xfrm flipH="1">
          <a:off x="705971" y="235323"/>
          <a:ext cx="895350" cy="390525"/>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3115236</xdr:colOff>
      <xdr:row>1</xdr:row>
      <xdr:rowOff>67235</xdr:rowOff>
    </xdr:from>
    <xdr:to>
      <xdr:col>4</xdr:col>
      <xdr:colOff>4016936</xdr:colOff>
      <xdr:row>1</xdr:row>
      <xdr:rowOff>448235</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4784601-8865-4BAD-A540-73C2176C78EA}"/>
            </a:ext>
          </a:extLst>
        </xdr:cNvPr>
        <xdr:cNvSpPr/>
      </xdr:nvSpPr>
      <xdr:spPr>
        <a:xfrm>
          <a:off x="7317442" y="257735"/>
          <a:ext cx="901700" cy="381000"/>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67235</xdr:colOff>
      <xdr:row>1</xdr:row>
      <xdr:rowOff>44823</xdr:rowOff>
    </xdr:from>
    <xdr:to>
      <xdr:col>2</xdr:col>
      <xdr:colOff>623234</xdr:colOff>
      <xdr:row>1</xdr:row>
      <xdr:rowOff>435348</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2CCD71CA-D9EE-4531-9762-F2BA26956235}"/>
            </a:ext>
          </a:extLst>
        </xdr:cNvPr>
        <xdr:cNvSpPr/>
      </xdr:nvSpPr>
      <xdr:spPr>
        <a:xfrm flipH="1">
          <a:off x="739588" y="235323"/>
          <a:ext cx="892175" cy="390525"/>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3123266</xdr:colOff>
      <xdr:row>1</xdr:row>
      <xdr:rowOff>59204</xdr:rowOff>
    </xdr:from>
    <xdr:to>
      <xdr:col>4</xdr:col>
      <xdr:colOff>4012266</xdr:colOff>
      <xdr:row>1</xdr:row>
      <xdr:rowOff>440204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547913E4-67A4-43BE-8B0E-3CAF20FD5849}"/>
            </a:ext>
          </a:extLst>
        </xdr:cNvPr>
        <xdr:cNvSpPr/>
      </xdr:nvSpPr>
      <xdr:spPr>
        <a:xfrm>
          <a:off x="7493560" y="249704"/>
          <a:ext cx="889000" cy="381000"/>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54428</xdr:colOff>
      <xdr:row>1</xdr:row>
      <xdr:rowOff>54428</xdr:rowOff>
    </xdr:from>
    <xdr:to>
      <xdr:col>2</xdr:col>
      <xdr:colOff>619124</xdr:colOff>
      <xdr:row>1</xdr:row>
      <xdr:rowOff>435428</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D546C27-03F8-4380-975B-A4D08E8FEA39}"/>
            </a:ext>
          </a:extLst>
        </xdr:cNvPr>
        <xdr:cNvSpPr/>
      </xdr:nvSpPr>
      <xdr:spPr>
        <a:xfrm flipH="1">
          <a:off x="721178" y="244928"/>
          <a:ext cx="904875" cy="381000"/>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2544082</xdr:colOff>
      <xdr:row>1</xdr:row>
      <xdr:rowOff>46718</xdr:rowOff>
    </xdr:from>
    <xdr:to>
      <xdr:col>4</xdr:col>
      <xdr:colOff>3455307</xdr:colOff>
      <xdr:row>1</xdr:row>
      <xdr:rowOff>427718</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4692261F-69C4-4901-9E6E-C3C3D1603DA4}"/>
            </a:ext>
          </a:extLst>
        </xdr:cNvPr>
        <xdr:cNvSpPr/>
      </xdr:nvSpPr>
      <xdr:spPr>
        <a:xfrm>
          <a:off x="8041368" y="237218"/>
          <a:ext cx="911225" cy="381000"/>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1</xdr:row>
      <xdr:rowOff>38100</xdr:rowOff>
    </xdr:from>
    <xdr:to>
      <xdr:col>2</xdr:col>
      <xdr:colOff>600075</xdr:colOff>
      <xdr:row>1</xdr:row>
      <xdr:rowOff>419100</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4236C5BE-FDA2-4D60-ADE9-D029D077BB65}"/>
            </a:ext>
          </a:extLst>
        </xdr:cNvPr>
        <xdr:cNvSpPr/>
      </xdr:nvSpPr>
      <xdr:spPr>
        <a:xfrm flipH="1">
          <a:off x="714375" y="228600"/>
          <a:ext cx="885825" cy="381000"/>
        </a:xfrm>
        <a:prstGeom prst="rightArrow">
          <a:avLst/>
        </a:prstGeom>
        <a:solidFill>
          <a:srgbClr val="D200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unric.org/de/17ziel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workbookViewId="0">
      <selection activeCell="E12" sqref="E12"/>
    </sheetView>
  </sheetViews>
  <sheetFormatPr baseColWidth="10" defaultColWidth="10.81640625" defaultRowHeight="14.5" x14ac:dyDescent="0.35"/>
  <cols>
    <col min="1" max="1" width="43.81640625" customWidth="1"/>
    <col min="2" max="2" width="31.81640625" customWidth="1"/>
    <col min="3" max="3" width="45" customWidth="1"/>
    <col min="4" max="4" width="7.81640625" customWidth="1"/>
    <col min="5" max="5" width="61" bestFit="1" customWidth="1"/>
    <col min="6" max="6" width="18.453125" customWidth="1"/>
  </cols>
  <sheetData>
    <row r="1" spans="1:9" x14ac:dyDescent="0.35">
      <c r="A1" t="s">
        <v>0</v>
      </c>
      <c r="B1" t="s">
        <v>1</v>
      </c>
      <c r="C1" t="s">
        <v>2</v>
      </c>
      <c r="D1" t="s">
        <v>2</v>
      </c>
      <c r="E1" s="1" t="str">
        <f>IF(Start!$D$4="Deutsch", Übersetzung!A38, IF(Start!$D$4="English", Übersetzung!B38))</f>
        <v>Bitte auswählen / Please select</v>
      </c>
      <c r="F1" s="1" t="str">
        <f>IF(Start!$D$4="Deutsch", Übersetzung!A69, IF(Start!$D$4="English", Übersetzung!B69))</f>
        <v>Bitte auswählen / Please Select</v>
      </c>
      <c r="G1" t="s">
        <v>3</v>
      </c>
      <c r="I1" s="1" t="str">
        <f>IF(Start!D4="Deutsch", Übersetzung!#REF!, IF(Start!D4="English", Übersetzung!K17))</f>
        <v>Total project volume
(Your contribution and GIZ contribution)</v>
      </c>
    </row>
    <row r="2" spans="1:9" x14ac:dyDescent="0.35">
      <c r="E2" s="1" t="str">
        <f>IF(Start!$D$4="Deutsch", Übersetzung!A39, IF(Start!$D$4="English", Übersetzung!B39))</f>
        <v>Yes</v>
      </c>
      <c r="F2" s="1" t="str">
        <f>IF(Start!$D$4="Deutsch", Übersetzung!A70, IF(Start!$D$4="English", Übersetzung!B70))</f>
        <v>Yes, available</v>
      </c>
      <c r="G2" t="s">
        <v>6</v>
      </c>
      <c r="I2" s="8" t="s">
        <v>4</v>
      </c>
    </row>
    <row r="3" spans="1:9" x14ac:dyDescent="0.35">
      <c r="A3" s="1" t="str">
        <f>IF(Start!$D$4="Deutsch",Übersetzung!G2, IF(Start!$D$4="English",Übersetzung!H2))</f>
        <v>Bitte auswählen / Please select</v>
      </c>
      <c r="B3" t="s">
        <v>3</v>
      </c>
      <c r="C3" t="str">
        <f>IF(Start!$D$4="Deutsch", Übersetzung!D38, IF(Start!$D$4="English", Übersetzung!E38))</f>
        <v>Bitte auswählen / Please select</v>
      </c>
      <c r="E3" s="1" t="str">
        <f>IF(Start!$D$4="Deutsch", Übersetzung!A40, IF(Start!$D$4="English", Übersetzung!B40))</f>
        <v>No</v>
      </c>
      <c r="F3" s="1" t="str">
        <f>IF(Start!$D$4="Deutsch", Übersetzung!A71, IF(Start!$D$4="English", Übersetzung!B71))</f>
        <v>No, not available</v>
      </c>
      <c r="G3" t="s">
        <v>9</v>
      </c>
      <c r="I3" s="8" t="s">
        <v>7</v>
      </c>
    </row>
    <row r="4" spans="1:9" x14ac:dyDescent="0.35">
      <c r="A4" s="1" t="str">
        <f>IF(Start!$D$4="Deutsch",Übersetzung!G3, IF(Start!$D$4="English",Übersetzung!H3))</f>
        <v>Albania</v>
      </c>
      <c r="B4" t="s">
        <v>4</v>
      </c>
      <c r="C4" t="str">
        <f>IF(Start!$D$4="Deutsch", Übersetzung!D39, IF(Start!$D$4="English", Übersetzung!E39))</f>
        <v>SDG 3 - Good Health and Well-Being</v>
      </c>
      <c r="D4">
        <v>7</v>
      </c>
      <c r="E4" s="1" t="str">
        <f>IF(Start!$D$4="Deutsch", Übersetzung!A41, IF(Start!$D$4="English", Übersetzung!B41))</f>
        <v>Not yet - but documents submitted</v>
      </c>
      <c r="G4" t="s">
        <v>13</v>
      </c>
    </row>
    <row r="5" spans="1:9" x14ac:dyDescent="0.35">
      <c r="A5" s="1" t="str">
        <f>IF(Start!$D$4="Deutsch",Übersetzung!G4, IF(Start!$D$4="English",Übersetzung!H4))</f>
        <v>Ethiopia</v>
      </c>
      <c r="B5" t="s">
        <v>7</v>
      </c>
      <c r="C5" t="str">
        <f>IF(Start!$D$4="Deutsch", Übersetzung!D40, IF(Start!$D$4="English", Übersetzung!E40))</f>
        <v xml:space="preserve">SDG 5 - Gender Equality </v>
      </c>
      <c r="D5">
        <v>11</v>
      </c>
      <c r="E5" s="8"/>
      <c r="G5" t="s">
        <v>16</v>
      </c>
    </row>
    <row r="6" spans="1:9" x14ac:dyDescent="0.35">
      <c r="A6" s="1" t="str">
        <f>IF(Start!$D$4="Deutsch",Übersetzung!G5, IF(Start!$D$4="English",Übersetzung!H5))</f>
        <v>Ecuador</v>
      </c>
      <c r="B6" t="s">
        <v>18</v>
      </c>
      <c r="C6" t="str">
        <f>IF(Start!$D$4="Deutsch", Übersetzung!D41, IF(Start!$D$4="English", Übersetzung!E41))</f>
        <v>SDG 13 - Climate Action</v>
      </c>
      <c r="D6">
        <v>12</v>
      </c>
      <c r="E6" s="8" t="str">
        <f>IF(Start!$D$4="Deutsch", Übersetzung!A42, IF(Start!$D$4="English", Übersetzung!B42))</f>
        <v>Bitte auswählen / Please select</v>
      </c>
      <c r="G6" t="s">
        <v>20</v>
      </c>
    </row>
    <row r="7" spans="1:9" x14ac:dyDescent="0.35">
      <c r="A7" s="1" t="str">
        <f>IF(Start!$D$4="Deutsch",Übersetzung!G6, IF(Start!$D$4="English",Übersetzung!H6))</f>
        <v>Georgia</v>
      </c>
      <c r="C7" t="str">
        <f>IF(Start!$D$4="Deutsch", Übersetzung!D42, IF(Start!$D$4="English", Übersetzung!E42))</f>
        <v>Other SDG</v>
      </c>
      <c r="D7">
        <v>13</v>
      </c>
      <c r="E7" s="8" t="str">
        <f>IF(Start!$D$4="Deutsch", Übersetzung!A43, IF(Start!$D$4="English", Übersetzung!B43))</f>
        <v>e.V. (registered association)</v>
      </c>
    </row>
    <row r="8" spans="1:9" x14ac:dyDescent="0.35">
      <c r="A8" s="1" t="str">
        <f>IF(Start!$D$4="Deutsch",Übersetzung!G7, IF(Start!$D$4="English",Übersetzung!H7))</f>
        <v>Ghana</v>
      </c>
      <c r="B8" t="s">
        <v>3</v>
      </c>
      <c r="C8" t="str">
        <f>IF(Start!$D$4="Deutsch", Übersetzung!D43, IF(Start!$D$4="English", Übersetzung!E43))</f>
        <v>A combination of several SDG</v>
      </c>
      <c r="D8">
        <v>14</v>
      </c>
      <c r="E8" s="8" t="str">
        <f>IF(Start!$D$4="Deutsch", Übersetzung!A44, IF(Start!$D$4="English", Übersetzung!B44))</f>
        <v>e.V. i.G. (association in foundation)</v>
      </c>
    </row>
    <row r="9" spans="1:9" x14ac:dyDescent="0.35">
      <c r="A9" s="1" t="str">
        <f>IF(Start!$D$4="Deutsch",Übersetzung!G8, IF(Start!$D$4="English",Übersetzung!H8))</f>
        <v>India</v>
      </c>
      <c r="B9" t="s">
        <v>27</v>
      </c>
      <c r="D9">
        <v>15</v>
      </c>
      <c r="E9" s="8" t="str">
        <f>IF(Start!$D$4="Deutsch", Übersetzung!A45, IF(Start!$D$4="English", Übersetzung!B45))</f>
        <v>gUG (non-profit entrepreneurial company)</v>
      </c>
    </row>
    <row r="10" spans="1:9" x14ac:dyDescent="0.35">
      <c r="A10" s="1" t="str">
        <f>IF(Start!$D$4="Deutsch",Übersetzung!G9, IF(Start!$D$4="English",Übersetzung!H9))</f>
        <v>Cameroon</v>
      </c>
      <c r="B10" t="s">
        <v>30</v>
      </c>
      <c r="D10">
        <v>99</v>
      </c>
      <c r="E10" s="8" t="str">
        <f>IF(Start!$D$4="Deutsch", Übersetzung!A46, IF(Start!$D$4="English", Übersetzung!B46))</f>
        <v>gGmbH (non-profit company with limited liability)</v>
      </c>
    </row>
    <row r="11" spans="1:9" x14ac:dyDescent="0.35">
      <c r="A11" s="1" t="str">
        <f>IF(Start!$D$4="Deutsch",Übersetzung!G10, IF(Start!$D$4="English",Übersetzung!H10))</f>
        <v>Colombia</v>
      </c>
      <c r="B11" t="s">
        <v>34</v>
      </c>
      <c r="E11" s="8" t="str">
        <f>IF(Start!$D$4="Deutsch", Übersetzung!A47, IF(Start!$D$4="English", Übersetzung!B47))</f>
        <v>Other</v>
      </c>
    </row>
    <row r="12" spans="1:9" x14ac:dyDescent="0.35">
      <c r="A12" s="1" t="str">
        <f>IF(Start!$D$4="Deutsch",Übersetzung!G11, IF(Start!$D$4="English",Übersetzung!H11))</f>
        <v>Kosovo</v>
      </c>
      <c r="E12" s="8" t="str">
        <f>IF(Start!$D$4="Deutsch", Übersetzung!A48, IF(Start!$D$4="English", Übersetzung!B48))</f>
        <v>Not non-profit</v>
      </c>
    </row>
    <row r="13" spans="1:9" x14ac:dyDescent="0.35">
      <c r="A13" s="1" t="str">
        <f>IF(Start!$D$4="Deutsch",Übersetzung!G12, IF(Start!$D$4="English",Übersetzung!H12))</f>
        <v>Nepal</v>
      </c>
      <c r="E13" s="8" t="str">
        <f>IF(Start!$D$4="Deutsch", Übersetzung!A49, IF(Start!$D$4="English", Übersetzung!B49))</f>
        <v>Bitte auswählen / Please select</v>
      </c>
    </row>
    <row r="14" spans="1:9" x14ac:dyDescent="0.35">
      <c r="A14" s="1" t="str">
        <f>IF(Start!$D$4="Deutsch",Übersetzung!G13, IF(Start!$D$4="English",Übersetzung!H13))</f>
        <v>Serbia</v>
      </c>
      <c r="B14" t="s">
        <v>61</v>
      </c>
      <c r="E14" s="8" t="str">
        <f>IF(Start!$D$4="Deutsch", Übersetzung!A50, IF(Start!$D$4="English", Übersetzung!B50))</f>
        <v>Yes</v>
      </c>
    </row>
    <row r="15" spans="1:9" x14ac:dyDescent="0.35">
      <c r="A15" s="1" t="str">
        <f>IF(Start!$D$4="Deutsch",Übersetzung!G14, IF(Start!$D$4="English",Übersetzung!H14))</f>
        <v>Tunisia</v>
      </c>
      <c r="B15" t="s">
        <v>60</v>
      </c>
      <c r="E15" s="8" t="str">
        <f>IF(Start!$D$4="Deutsch", Übersetzung!A51, IF(Start!$D$4="English", Übersetzung!B51))</f>
        <v>No</v>
      </c>
    </row>
    <row r="16" spans="1:9" x14ac:dyDescent="0.35">
      <c r="A16" s="1" t="str">
        <f>IF(Start!$D$4="Deutsch",Übersetzung!G15, IF(Start!$D$4="English",Übersetzung!H15))</f>
        <v>Ukraine</v>
      </c>
      <c r="B16" t="s">
        <v>62</v>
      </c>
    </row>
    <row r="17" spans="1:1" x14ac:dyDescent="0.35">
      <c r="A17" s="1" t="str">
        <f>IF(Start!$D$4="Deutsch",Übersetzung!G16, IF(Start!$D$4="English",Übersetzung!H16))</f>
        <v>Viet Nam</v>
      </c>
    </row>
    <row r="18" spans="1:1" x14ac:dyDescent="0.35">
      <c r="A18" s="8"/>
    </row>
    <row r="19" spans="1:1" x14ac:dyDescent="0.35">
      <c r="A19" s="8"/>
    </row>
    <row r="20" spans="1:1" x14ac:dyDescent="0.35">
      <c r="A20" s="8"/>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RowColHeaders="0" zoomScaleNormal="100" workbookViewId="0">
      <selection activeCell="B2" sqref="B2:E2"/>
    </sheetView>
  </sheetViews>
  <sheetFormatPr baseColWidth="10" defaultColWidth="11.453125" defaultRowHeight="14.5" x14ac:dyDescent="0.35"/>
  <cols>
    <col min="1" max="1" width="9.54296875" style="1" customWidth="1"/>
    <col min="2" max="2" width="4.81640625" style="1" customWidth="1"/>
    <col min="3" max="3" width="72.453125" style="1" customWidth="1"/>
    <col min="4" max="4" width="12.453125" style="1" customWidth="1"/>
    <col min="5" max="5" width="13.453125" style="1" customWidth="1"/>
    <col min="6" max="6" width="11.453125" style="2" hidden="1" customWidth="1"/>
    <col min="7" max="7" width="17.81640625" style="1" hidden="1" customWidth="1"/>
    <col min="8" max="8" width="20" style="1" hidden="1" customWidth="1"/>
    <col min="9" max="11" width="11.453125" style="1" customWidth="1"/>
    <col min="12" max="16384" width="11.453125" style="1"/>
  </cols>
  <sheetData>
    <row r="1" spans="1:8" ht="15" thickBot="1" x14ac:dyDescent="0.4">
      <c r="A1" s="17">
        <f>IF(B9=F12,1,0)</f>
        <v>0</v>
      </c>
    </row>
    <row r="2" spans="1:8" ht="39" customHeight="1" thickBot="1" x14ac:dyDescent="0.4">
      <c r="B2" s="119" t="str">
        <f>IF(Start!$D$4="Deutsch",Übersetzung!A75,IF(Start!$D$4="English", Übersetzung!B75))</f>
        <v>Consent</v>
      </c>
      <c r="C2" s="127"/>
      <c r="D2" s="127"/>
      <c r="E2" s="120"/>
    </row>
    <row r="3" spans="1:8" ht="15" thickBot="1" x14ac:dyDescent="0.4"/>
    <row r="4" spans="1:8" ht="143.25" customHeight="1" thickBot="1" x14ac:dyDescent="0.4">
      <c r="B4" s="78"/>
      <c r="C4" s="3" t="str">
        <f>IF(Start!$D$4="Deutsch",Übersetzung!A76,IF(Start!$D$4="English", Übersetzung!B76))</f>
        <v>By submitting your project outline you confirm that the board of your association has been informed and agrees with the possible implementation of the project. Legally binding signatures will be necessary when submitting the full proposal.</v>
      </c>
      <c r="D4" s="132" t="s">
        <v>245</v>
      </c>
      <c r="E4" s="133"/>
      <c r="F4" s="2">
        <f>IF(D4=Listen!E2,1,IF(D4=Listen!E3,2,0))</f>
        <v>0</v>
      </c>
      <c r="G4" s="2">
        <f>IF(D4=Listen!E2,1,0)</f>
        <v>0</v>
      </c>
    </row>
    <row r="5" spans="1:8" ht="60" customHeight="1" thickBot="1" x14ac:dyDescent="0.4">
      <c r="B5" s="77"/>
      <c r="C5" s="57" t="str">
        <f>IF(Start!$D$4="Deutsch",Übersetzung!A77,IF(Start!$D$4="English", Übersetzung!B77))</f>
        <v>You confirm that you have read the data protection declaration and also agree that your data may be stored and used digitally in the form necessary for processing the application procedure.</v>
      </c>
      <c r="D5" s="132" t="s">
        <v>245</v>
      </c>
      <c r="E5" s="133"/>
      <c r="F5" s="2">
        <f>IF(D5=Listen!E2,1,IF(D5=Listen!E3,2,0))</f>
        <v>0</v>
      </c>
      <c r="G5" s="2">
        <f>IF(D5=Listen!E2,1,0)</f>
        <v>0</v>
      </c>
    </row>
    <row r="6" spans="1:8" ht="24" customHeight="1" x14ac:dyDescent="0.35">
      <c r="B6" s="189" t="str">
        <f>IF(Start!$D$4="Deutsch",Übersetzung!A4,IF(Start!$D$4="English", Übersetzung!B4))</f>
        <v>Data protection</v>
      </c>
      <c r="C6" s="190"/>
      <c r="D6" s="190"/>
      <c r="E6" s="191"/>
      <c r="G6" s="1" t="str">
        <f>IF(SUM(G4:G5)=2,"Ja","Nein")</f>
        <v>Nein</v>
      </c>
    </row>
    <row r="7" spans="1:8" ht="12" customHeight="1" thickBot="1" x14ac:dyDescent="0.4">
      <c r="B7" s="192"/>
      <c r="C7" s="193"/>
      <c r="D7" s="193"/>
      <c r="E7" s="194"/>
    </row>
    <row r="8" spans="1:8" ht="21" customHeight="1" thickBot="1" x14ac:dyDescent="0.4">
      <c r="B8" s="124" t="str">
        <f>IF(Start!$D$4="Deutsch", Übersetzung!J10, IF(Start!$D$4="English", Übersetzung!K10))</f>
        <v>Notice:</v>
      </c>
      <c r="C8" s="125"/>
      <c r="D8" s="125"/>
      <c r="E8" s="126"/>
      <c r="H8" s="6"/>
    </row>
    <row r="9" spans="1:8" ht="45" customHeight="1" thickBot="1" x14ac:dyDescent="0.4">
      <c r="B9" s="121" t="str">
        <f>IF(OR(F4=2,F5=2),F10,IF(OR(F4=0,F5=0),F11,F12))</f>
        <v>Please fill in both fields by selecting from the drop-down menu.</v>
      </c>
      <c r="C9" s="122"/>
      <c r="D9" s="122"/>
      <c r="E9" s="123"/>
      <c r="F9" s="2" t="str">
        <f>IF(OR(F4=2,F5=2),F10,IF(OR(F4=0,F5=0),F11,""))</f>
        <v>Please fill in both fields by selecting from the drop-down menu.</v>
      </c>
    </row>
    <row r="10" spans="1:8" ht="47.25" customHeight="1" x14ac:dyDescent="0.35">
      <c r="F10" s="2" t="str">
        <f>IF(Start!$D$4="Deutsch", Übersetzung!A78, IF(Start!$D$4="English", Übersetzung!B78))</f>
        <v>You have ticked one of the fields above with ‘No’. Please note that in this case we will unfortunately not be able to evaluate your outline as part of the call for proposals.</v>
      </c>
      <c r="H10" s="2"/>
    </row>
    <row r="11" spans="1:8" x14ac:dyDescent="0.35">
      <c r="F11" s="2" t="str">
        <f>IF(Start!$D$4="Deutsch", Übersetzung!A79, IF(Start!$D$4="English", Übersetzung!B79))</f>
        <v>Please fill in both fields by selecting from the drop-down menu.</v>
      </c>
    </row>
    <row r="12" spans="1:8" x14ac:dyDescent="0.35">
      <c r="F12" s="2" t="str">
        <f>IF(Start!$D$4="Deutsch", Übersetzung!A80, IF(Start!$D$4="English", Übersetzung!B80))</f>
        <v>You have entered all the necessary information. Please go back to the ‘Übersicht - Overview’ tab and check whether the outline is complete.</v>
      </c>
    </row>
    <row r="15" spans="1:8" x14ac:dyDescent="0.35">
      <c r="D15" s="7"/>
    </row>
    <row r="47" spans="11:11" x14ac:dyDescent="0.35">
      <c r="K47" s="8"/>
    </row>
    <row r="48" spans="11:11" x14ac:dyDescent="0.35">
      <c r="K48" s="8"/>
    </row>
  </sheetData>
  <sheetProtection algorithmName="SHA-512" hashValue="f8OFlvhmnV6tIahFjlfhGv4pdPLoKBPTg3v3I1PRAnVbT8hidYRk70Isb7ld7U2TyBBiyAPS5Q1RhI+F3qB0tA==" saltValue="yDtcyfXgeOZA4pSfex5WeA==" spinCount="100000" sheet="1" objects="1"/>
  <mergeCells count="6">
    <mergeCell ref="B8:E8"/>
    <mergeCell ref="B9:E9"/>
    <mergeCell ref="B2:E2"/>
    <mergeCell ref="D4:E4"/>
    <mergeCell ref="D5:E5"/>
    <mergeCell ref="B6:E7"/>
  </mergeCells>
  <conditionalFormatting sqref="B9:E9">
    <cfRule type="cellIs" dxfId="2" priority="1" stopIfTrue="1" operator="equal">
      <formula>$F$12</formula>
    </cfRule>
    <cfRule type="cellIs" dxfId="1" priority="2" stopIfTrue="1" operator="equal">
      <formula>$F$11</formula>
    </cfRule>
    <cfRule type="cellIs" dxfId="0" priority="3" stopIfTrue="1" operator="equal">
      <formula>$F$10</formula>
    </cfRule>
  </conditionalFormatting>
  <dataValidations count="3">
    <dataValidation allowBlank="1" showInputMessage="1" showErrorMessage="1" prompt="In welchem Land würde Ihr Projekt durchgeführt werden?_x000a__x000a_In which country would your project be carried out?" sqref="B4" xr:uid="{00000000-0002-0000-0B00-000000000000}"/>
    <dataValidation allowBlank="1" showErrorMessage="1" sqref="C4:C5" xr:uid="{00000000-0002-0000-0B00-000001000000}"/>
    <dataValidation type="list" allowBlank="1" showInputMessage="1" showErrorMessage="1" sqref="D4:E5" xr:uid="{00000000-0002-0000-0B00-000002000000}">
      <formula1>Bitte_auswählen</formula1>
    </dataValidation>
  </dataValidations>
  <hyperlinks>
    <hyperlink ref="B6:E7" location="'Datenschutz - Data protection'!A1" display="Data protection" xr:uid="{4A86DD5A-FCB8-490E-9937-56C2F75C656C}"/>
  </hyperlinks>
  <pageMargins left="0.7" right="0.7" top="0.78740157499999996" bottom="0.78740157499999996"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30C8-9131-479F-A984-0584078A87C7}">
  <dimension ref="B1:D3"/>
  <sheetViews>
    <sheetView zoomScale="85" zoomScaleNormal="85" workbookViewId="0"/>
  </sheetViews>
  <sheetFormatPr baseColWidth="10" defaultColWidth="8.7265625" defaultRowHeight="14.5" x14ac:dyDescent="0.35"/>
  <cols>
    <col min="1" max="1" width="2.54296875" customWidth="1"/>
    <col min="2" max="2" width="185.1796875" customWidth="1"/>
    <col min="3" max="3" width="2.54296875" customWidth="1"/>
    <col min="4" max="4" width="108.54296875" customWidth="1"/>
  </cols>
  <sheetData>
    <row r="1" spans="2:4" ht="15" thickBot="1" x14ac:dyDescent="0.4"/>
    <row r="2" spans="2:4" ht="72.5" customHeight="1" thickBot="1" x14ac:dyDescent="0.4">
      <c r="B2" s="37" t="str">
        <f>IF(Start!D4="Deutsch",Übersetzung!A7,IF(Start!D4="English",Übersetzung!B7))</f>
        <v>Privacy statement regarding the storage and use of personal data submitted to GIZ, Eschborn by participants in the call for proposals launched by the Programme "Shaping development-oriented migration" (MEG)</v>
      </c>
      <c r="C2" s="36"/>
      <c r="D2" s="37" t="str">
        <f>IF(Start!D4="Deutsch",Übersetzung!A9,IF(Start!D4="English",Übersetzung!B9))</f>
        <v xml:space="preserve">Rights of the data subject: Information, rectification, erasure or restriction of processing, right to object: </v>
      </c>
    </row>
    <row r="3" spans="2:4" ht="409.5" customHeight="1" thickBot="1" x14ac:dyDescent="0.4">
      <c r="B3" s="39" t="str">
        <f>IF(Start!D4="Deutsch",Übersetzung!A8,IF(Start!D4="English",Übersetzung!B8))</f>
        <v xml:space="preserve">
As protecting the privacy of personal data is very important to GIZ, we inform you below what personal data will be stored and for what purpose it will be used.
•	 The data controller responsible for the processing of personal data is the Deutsche Gesellschaft für Internationale Zusammenarbeit (GIZ) GmbH. 
Address of GIZ Head Office: 
Dag-Hammarskjöld-Weg 1-5, 65760 Eschborn, Federal Republic of Germany
Email: diaspora-organisation@giz.de
•	 Personal data supplied in the application form and required for the application procedure will be stored on GIZ servers.
•	 The data will be used exclusively by MEG to select project outlines for the 2nd phase of the project application.
• 	The legal basis for the processing of data is Article 6 (1) (b) of the General Data Protection Regulation (GDPR). The data processing is necessary for pre-contractual measures or for the performance of a contract.
• 	The data will be used only for the purposes laid out in the privacy statement; any other use will always be subject to renewed consent. Your data will not be used for advertising purposes.
• 	GIZ uses suitable technical and organisational measures to secure the data against unintentional or intentional falsification, destruction, loss or access by unauthorised persons. Access to personal data is restricted to GIZ employees within the MEG Programme who are required to process this data in accordance with the above-mentioned purposes and who will handle the data properly and confidentially.
• 	The non-personal and personal data provided in the application process will be disclosed to third parties for the purpose of preparing the 2nd phase (full application phase) and the organisation of events during the 2nd phase. This applies to the commissioning party, the Federal Ministry for Economic Cooperation and Development (BMZ), as well as to subordinate institutions and the service providers commissioned to provide support in event management.
•  	In addition, the personal data collected (names of participants) will be disclosed to hotels and event agencies for further processing within the scope of the above-mentioned purposes.
</v>
      </c>
      <c r="C3" s="35"/>
      <c r="D3" s="38" t="str">
        <f>IF(Start!D4="Deutsch",Übersetzung!A10,IF(Start!D4="English",Übersetzung!B10))</f>
        <v xml:space="preserve">
Pursuant to Article 15 of GDPR, you are entitled at any time to request GIZ to provide you with comprehensive information on the data stored in relation to your person. 
Pursuant to Article 16, 17, 18 of GDPR, you may at any time request GIZ to rectify, erase or restrict the processing of specific personal data. 
In addition, as per Article 21 of GDPR, you can object to the above-mentioned data processing at any time, but please note that in this case further participation in the call for proposals will no longer be possible. You can submit your objection to GIZ either by post [Gesellschaft für Internationale Zusammenarbeit mbH (GIZ), Dag-Hammarskjöld-Weg 1-5, 65760 Eschborn] or by email [diaspora-organisation@giz.de]. You will not incur any costs other than the postage or transmission costs according to the existing basic tariffs. 
Furthermore, in the event of any unlawful processing of your personal data pursuant to Article 14 (2) (e) of GDPR, you have the right to lodge a complaint with the supervisory authority, in your case the Federal Commissioner for Data Protection and Free-dom of Information [BfDI – poststelle@bfdi.bund.de]. 
A further contact pursuant to Article 14 of GDPR is the GIZ data protection officer Ms Claudia Eberhardt [datenschutzbeauftragte@giz.de], whom you may contact at any time.</v>
      </c>
    </row>
  </sheetData>
  <sheetProtection algorithmName="SHA-512" hashValue="Uu+3aLXEVOq1TJU0bOcO3kKausueewiYQ2WXKxubcORS3rmEiHmgbaKkuEbMpZl1+sIk44a2nSYRNIHRwVQe6g==" saltValue="nz6b2hdTx/VGsA6/KpuCEA==" spinCount="100000" sheet="1" objects="1" scenarios="1" selectLockedCells="1" selectUnlockedCell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W2"/>
  <sheetViews>
    <sheetView zoomScale="130" zoomScaleNormal="130" workbookViewId="0">
      <selection activeCell="G14" sqref="G14"/>
    </sheetView>
  </sheetViews>
  <sheetFormatPr baseColWidth="10" defaultColWidth="11.453125" defaultRowHeight="14.5" x14ac:dyDescent="0.35"/>
  <cols>
    <col min="1" max="1" width="9.1796875" style="2" customWidth="1"/>
    <col min="2" max="2" width="6.1796875" style="2" customWidth="1"/>
    <col min="3" max="3" width="20.6328125" style="2" customWidth="1"/>
    <col min="4" max="4" width="6.54296875" style="2" customWidth="1"/>
    <col min="5" max="5" width="5.81640625" style="2" customWidth="1"/>
    <col min="6" max="6" width="22.1796875" style="2" customWidth="1"/>
    <col min="7" max="8" width="20.36328125" style="2" customWidth="1"/>
    <col min="9" max="9" width="10.26953125" style="2" customWidth="1"/>
    <col min="10" max="10" width="9.6328125" style="2" customWidth="1"/>
    <col min="11" max="11" width="5.26953125" style="2" customWidth="1"/>
    <col min="12" max="12" width="23.08984375" style="2" customWidth="1"/>
    <col min="13" max="13" width="7.81640625" style="2" customWidth="1"/>
    <col min="14" max="14" width="33.54296875" style="2" customWidth="1"/>
    <col min="15" max="15" width="22.36328125" style="2" customWidth="1"/>
    <col min="16" max="16" width="6.54296875" style="2" customWidth="1"/>
    <col min="17" max="17" width="6" style="2" customWidth="1"/>
    <col min="18" max="18" width="6.81640625" style="2" customWidth="1"/>
    <col min="19" max="19" width="6.1796875" style="2" customWidth="1"/>
    <col min="20" max="20" width="9.90625" style="2" customWidth="1"/>
    <col min="21" max="21" width="9" style="2" customWidth="1"/>
    <col min="22" max="22" width="6.54296875" style="2" customWidth="1"/>
    <col min="23" max="23" width="6.453125" style="2" customWidth="1"/>
    <col min="24" max="16384" width="11.453125" style="2"/>
  </cols>
  <sheetData>
    <row r="1" spans="2:23" s="64" customFormat="1" ht="47.25" customHeight="1" x14ac:dyDescent="0.35">
      <c r="B1" s="64" t="s">
        <v>179</v>
      </c>
      <c r="C1" s="64" t="s">
        <v>180</v>
      </c>
      <c r="D1" s="64" t="s">
        <v>277</v>
      </c>
      <c r="E1" s="64" t="s">
        <v>290</v>
      </c>
      <c r="F1" s="64" t="s">
        <v>278</v>
      </c>
      <c r="G1" s="64" t="s">
        <v>279</v>
      </c>
      <c r="H1" s="64" t="s">
        <v>285</v>
      </c>
      <c r="I1" s="64" t="s">
        <v>280</v>
      </c>
      <c r="J1" s="64" t="s">
        <v>281</v>
      </c>
      <c r="K1" s="64" t="s">
        <v>292</v>
      </c>
      <c r="L1" s="64" t="s">
        <v>282</v>
      </c>
      <c r="M1" s="64" t="s">
        <v>291</v>
      </c>
      <c r="N1" s="64" t="s">
        <v>283</v>
      </c>
      <c r="O1" s="64" t="s">
        <v>284</v>
      </c>
      <c r="Q1" s="64" t="s">
        <v>286</v>
      </c>
      <c r="R1" s="64" t="s">
        <v>287</v>
      </c>
      <c r="S1" s="64" t="s">
        <v>294</v>
      </c>
      <c r="T1" s="64" t="s">
        <v>293</v>
      </c>
      <c r="U1" s="64" t="s">
        <v>295</v>
      </c>
      <c r="V1" s="64" t="s">
        <v>288</v>
      </c>
      <c r="W1" s="64" t="s">
        <v>289</v>
      </c>
    </row>
    <row r="2" spans="2:23" x14ac:dyDescent="0.35">
      <c r="B2" s="30" t="str">
        <f>'1'!D4</f>
        <v>Bitte auswählen / Please select</v>
      </c>
      <c r="C2" s="30">
        <f>'1'!D5</f>
        <v>0</v>
      </c>
      <c r="D2" s="30" t="str">
        <f>'3'!E13</f>
        <v>Bitte auswählen / Please select</v>
      </c>
      <c r="E2" s="30" t="str">
        <f>'3'!E14</f>
        <v>Bitte auswählen / Please select</v>
      </c>
      <c r="F2" s="30" t="str">
        <f>'3'!I22</f>
        <v>Nein</v>
      </c>
      <c r="G2" s="88">
        <f>'3'!E9</f>
        <v>0</v>
      </c>
      <c r="H2" s="88">
        <f>'3'!E10</f>
        <v>0</v>
      </c>
      <c r="I2" s="30">
        <f>'1'!D7</f>
        <v>0</v>
      </c>
      <c r="J2" s="30">
        <f>'1'!D11</f>
        <v>0</v>
      </c>
      <c r="K2" s="30" t="str">
        <f>'2'!D8</f>
        <v>Bitte auswählen / Please select</v>
      </c>
      <c r="L2" s="30">
        <f>'1'!D6</f>
        <v>0</v>
      </c>
      <c r="M2" s="30" t="str">
        <f>'4'!E8</f>
        <v>Bitte auswählen / Please select</v>
      </c>
      <c r="N2" s="30">
        <f>'4'!E5</f>
        <v>0</v>
      </c>
      <c r="O2" s="30">
        <f>'4'!E7</f>
        <v>0</v>
      </c>
      <c r="P2" s="31">
        <f>'4'!I13</f>
        <v>0</v>
      </c>
      <c r="Q2" s="32">
        <f>'1'!E13</f>
        <v>0</v>
      </c>
      <c r="R2" s="32">
        <f>'1'!E14</f>
        <v>0</v>
      </c>
      <c r="S2" s="30" t="e" cm="1" vm="1">
        <f t="array" aca="1" ref="S2" ca="1">'1'!D10:E10</f>
        <v>#VALUE!</v>
      </c>
      <c r="T2" s="30">
        <f>'1'!D8</f>
        <v>0</v>
      </c>
      <c r="U2" s="30" t="str">
        <f>'3'!E16</f>
        <v>Bitte auswählen / Please select</v>
      </c>
      <c r="V2" s="30" t="str">
        <f>'5'!H9</f>
        <v>Nein</v>
      </c>
      <c r="W2" s="30" t="str">
        <f>'6'!G6</f>
        <v>Nein</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F259A-38BC-4875-9C41-07833E3172C6}">
  <dimension ref="A1:Q97"/>
  <sheetViews>
    <sheetView zoomScaleNormal="100" workbookViewId="0">
      <selection activeCell="B3" sqref="B3"/>
    </sheetView>
  </sheetViews>
  <sheetFormatPr baseColWidth="10" defaultColWidth="8.7265625" defaultRowHeight="14.5" x14ac:dyDescent="0.35"/>
  <cols>
    <col min="1" max="1" width="151.08984375" customWidth="1"/>
    <col min="2" max="2" width="100.7265625" customWidth="1"/>
    <col min="4" max="4" width="75.08984375" customWidth="1"/>
    <col min="5" max="5" width="77.90625" customWidth="1"/>
    <col min="7" max="7" width="33.453125" customWidth="1"/>
    <col min="8" max="8" width="51.453125" customWidth="1"/>
    <col min="10" max="10" width="26.54296875" customWidth="1"/>
    <col min="11" max="11" width="41.08984375" customWidth="1"/>
    <col min="13" max="13" width="23.7265625" customWidth="1"/>
    <col min="14" max="14" width="31.36328125" customWidth="1"/>
    <col min="16" max="16" width="41.453125" customWidth="1"/>
    <col min="17" max="17" width="36.81640625" customWidth="1"/>
  </cols>
  <sheetData>
    <row r="1" spans="1:17" x14ac:dyDescent="0.35">
      <c r="A1" s="107" t="s">
        <v>57</v>
      </c>
      <c r="B1" s="107"/>
      <c r="D1" s="66" t="s">
        <v>49</v>
      </c>
      <c r="E1" s="66" t="s">
        <v>58</v>
      </c>
      <c r="G1" s="105" t="s">
        <v>74</v>
      </c>
      <c r="H1" s="105"/>
      <c r="J1" s="66" t="s">
        <v>221</v>
      </c>
      <c r="K1" s="66" t="s">
        <v>220</v>
      </c>
      <c r="M1" s="105" t="s">
        <v>103</v>
      </c>
      <c r="N1" s="105"/>
      <c r="P1" t="s">
        <v>105</v>
      </c>
    </row>
    <row r="2" spans="1:17" ht="188.5" x14ac:dyDescent="0.35">
      <c r="A2" s="33" t="s">
        <v>300</v>
      </c>
      <c r="B2" s="33" t="s">
        <v>301</v>
      </c>
      <c r="D2" t="s">
        <v>71</v>
      </c>
      <c r="E2" t="s">
        <v>70</v>
      </c>
      <c r="G2" t="s">
        <v>245</v>
      </c>
      <c r="H2" t="s">
        <v>245</v>
      </c>
      <c r="J2" t="s">
        <v>84</v>
      </c>
      <c r="K2" t="s">
        <v>85</v>
      </c>
      <c r="M2" t="s">
        <v>113</v>
      </c>
      <c r="N2" t="s">
        <v>114</v>
      </c>
      <c r="P2" t="s">
        <v>106</v>
      </c>
      <c r="Q2" t="s">
        <v>107</v>
      </c>
    </row>
    <row r="3" spans="1:17" ht="131.5" customHeight="1" x14ac:dyDescent="0.35">
      <c r="A3" t="s">
        <v>49</v>
      </c>
      <c r="B3" t="s">
        <v>58</v>
      </c>
      <c r="D3" t="s">
        <v>72</v>
      </c>
      <c r="E3" t="s">
        <v>73</v>
      </c>
      <c r="G3" s="8" t="s">
        <v>10</v>
      </c>
      <c r="H3" t="s">
        <v>75</v>
      </c>
      <c r="J3" t="s">
        <v>86</v>
      </c>
      <c r="K3" t="s">
        <v>87</v>
      </c>
      <c r="M3" s="33" t="s">
        <v>234</v>
      </c>
      <c r="N3" s="33" t="s">
        <v>104</v>
      </c>
      <c r="P3" s="33" t="s">
        <v>262</v>
      </c>
      <c r="Q3" s="33" t="s">
        <v>251</v>
      </c>
    </row>
    <row r="4" spans="1:17" x14ac:dyDescent="0.35">
      <c r="A4" t="s">
        <v>63</v>
      </c>
      <c r="B4" t="s">
        <v>64</v>
      </c>
      <c r="D4" s="48" t="s">
        <v>130</v>
      </c>
      <c r="E4" t="s">
        <v>129</v>
      </c>
      <c r="G4" s="8" t="s">
        <v>14</v>
      </c>
      <c r="H4" t="s">
        <v>77</v>
      </c>
      <c r="J4" t="s">
        <v>88</v>
      </c>
      <c r="K4" t="s">
        <v>89</v>
      </c>
      <c r="P4" t="s">
        <v>115</v>
      </c>
      <c r="Q4" t="s">
        <v>116</v>
      </c>
    </row>
    <row r="5" spans="1:17" ht="58" x14ac:dyDescent="0.35">
      <c r="G5" s="8" t="s">
        <v>17</v>
      </c>
      <c r="H5" t="s">
        <v>17</v>
      </c>
      <c r="J5" t="s">
        <v>90</v>
      </c>
      <c r="K5" t="s">
        <v>91</v>
      </c>
      <c r="P5" s="33" t="s">
        <v>250</v>
      </c>
      <c r="Q5" s="33" t="s">
        <v>252</v>
      </c>
    </row>
    <row r="6" spans="1:17" x14ac:dyDescent="0.35">
      <c r="A6" t="s">
        <v>63</v>
      </c>
      <c r="G6" s="8" t="s">
        <v>21</v>
      </c>
      <c r="H6" t="s">
        <v>76</v>
      </c>
      <c r="J6" t="s">
        <v>92</v>
      </c>
      <c r="K6" t="s">
        <v>93</v>
      </c>
      <c r="P6" s="48" t="s">
        <v>108</v>
      </c>
      <c r="Q6" t="s">
        <v>109</v>
      </c>
    </row>
    <row r="7" spans="1:17" ht="58" x14ac:dyDescent="0.35">
      <c r="A7" s="33" t="s">
        <v>260</v>
      </c>
      <c r="B7" s="33" t="s">
        <v>66</v>
      </c>
      <c r="G7" s="8" t="s">
        <v>24</v>
      </c>
      <c r="H7" t="s">
        <v>24</v>
      </c>
      <c r="J7" t="s">
        <v>94</v>
      </c>
      <c r="K7" t="s">
        <v>95</v>
      </c>
      <c r="P7" s="33" t="s">
        <v>249</v>
      </c>
      <c r="Q7" s="33" t="s">
        <v>253</v>
      </c>
    </row>
    <row r="8" spans="1:17" ht="409.5" x14ac:dyDescent="0.35">
      <c r="A8" s="34" t="s">
        <v>261</v>
      </c>
      <c r="B8" s="33" t="s">
        <v>69</v>
      </c>
      <c r="D8" s="33" t="s">
        <v>232</v>
      </c>
      <c r="E8" s="33" t="s">
        <v>233</v>
      </c>
      <c r="G8" s="8" t="s">
        <v>26</v>
      </c>
      <c r="H8" t="s">
        <v>78</v>
      </c>
      <c r="J8" t="s">
        <v>96</v>
      </c>
      <c r="K8" t="s">
        <v>97</v>
      </c>
      <c r="P8" s="33" t="s">
        <v>117</v>
      </c>
      <c r="Q8" t="s">
        <v>118</v>
      </c>
    </row>
    <row r="9" spans="1:17" ht="47" customHeight="1" x14ac:dyDescent="0.35">
      <c r="A9" s="33" t="s">
        <v>67</v>
      </c>
      <c r="B9" s="33" t="s">
        <v>65</v>
      </c>
      <c r="G9" s="8" t="s">
        <v>29</v>
      </c>
      <c r="H9" t="s">
        <v>79</v>
      </c>
      <c r="J9" t="s">
        <v>98</v>
      </c>
      <c r="K9" t="s">
        <v>99</v>
      </c>
      <c r="P9" s="33" t="s">
        <v>247</v>
      </c>
      <c r="Q9" s="33" t="s">
        <v>248</v>
      </c>
    </row>
    <row r="10" spans="1:17" ht="83" customHeight="1" x14ac:dyDescent="0.35">
      <c r="A10" s="34" t="s">
        <v>68</v>
      </c>
      <c r="B10" s="34" t="s">
        <v>112</v>
      </c>
      <c r="G10" s="8" t="s">
        <v>33</v>
      </c>
      <c r="H10" t="s">
        <v>80</v>
      </c>
      <c r="J10" t="s">
        <v>100</v>
      </c>
      <c r="K10" t="s">
        <v>101</v>
      </c>
      <c r="P10" s="33" t="s">
        <v>119</v>
      </c>
      <c r="Q10" t="s">
        <v>120</v>
      </c>
    </row>
    <row r="11" spans="1:17" ht="72" customHeight="1" x14ac:dyDescent="0.35">
      <c r="G11" s="8" t="s">
        <v>36</v>
      </c>
      <c r="H11" t="s">
        <v>36</v>
      </c>
      <c r="J11" s="33" t="s">
        <v>222</v>
      </c>
      <c r="K11" s="33" t="s">
        <v>223</v>
      </c>
      <c r="P11" s="33" t="s">
        <v>254</v>
      </c>
      <c r="Q11" s="33" t="s">
        <v>255</v>
      </c>
    </row>
    <row r="12" spans="1:17" x14ac:dyDescent="0.35">
      <c r="A12" s="105" t="s">
        <v>131</v>
      </c>
      <c r="B12" s="105"/>
      <c r="G12" s="8" t="s">
        <v>38</v>
      </c>
      <c r="H12" t="s">
        <v>38</v>
      </c>
      <c r="J12" t="s">
        <v>225</v>
      </c>
      <c r="K12" t="s">
        <v>226</v>
      </c>
      <c r="P12" s="33" t="s">
        <v>123</v>
      </c>
      <c r="Q12" t="s">
        <v>124</v>
      </c>
    </row>
    <row r="13" spans="1:17" ht="58" x14ac:dyDescent="0.35">
      <c r="A13" s="33" t="s">
        <v>269</v>
      </c>
      <c r="B13" s="59" t="s">
        <v>270</v>
      </c>
      <c r="G13" s="8" t="s">
        <v>40</v>
      </c>
      <c r="H13" t="s">
        <v>81</v>
      </c>
      <c r="J13" t="s">
        <v>224</v>
      </c>
      <c r="K13" t="s">
        <v>227</v>
      </c>
      <c r="P13" s="33" t="s">
        <v>256</v>
      </c>
      <c r="Q13" s="33" t="s">
        <v>257</v>
      </c>
    </row>
    <row r="14" spans="1:17" ht="29" x14ac:dyDescent="0.35">
      <c r="A14" s="33" t="s">
        <v>132</v>
      </c>
      <c r="B14" s="60" t="s">
        <v>133</v>
      </c>
      <c r="G14" s="8" t="s">
        <v>41</v>
      </c>
      <c r="H14" t="s">
        <v>82</v>
      </c>
      <c r="J14" t="s">
        <v>53</v>
      </c>
      <c r="K14" t="s">
        <v>102</v>
      </c>
      <c r="P14" s="52" t="s">
        <v>125</v>
      </c>
      <c r="Q14" s="53" t="s">
        <v>126</v>
      </c>
    </row>
    <row r="15" spans="1:17" ht="58" x14ac:dyDescent="0.35">
      <c r="A15" s="61" t="s">
        <v>134</v>
      </c>
      <c r="B15" s="60" t="s">
        <v>135</v>
      </c>
      <c r="G15" s="8" t="s">
        <v>42</v>
      </c>
      <c r="H15" t="s">
        <v>42</v>
      </c>
      <c r="J15" t="s">
        <v>110</v>
      </c>
      <c r="K15" t="s">
        <v>111</v>
      </c>
      <c r="P15" s="33" t="s">
        <v>258</v>
      </c>
      <c r="Q15" s="33" t="s">
        <v>259</v>
      </c>
    </row>
    <row r="16" spans="1:17" ht="43.5" x14ac:dyDescent="0.35">
      <c r="A16" s="61" t="s">
        <v>136</v>
      </c>
      <c r="B16" s="60" t="s">
        <v>137</v>
      </c>
      <c r="G16" s="8" t="s">
        <v>44</v>
      </c>
      <c r="H16" t="s">
        <v>83</v>
      </c>
      <c r="J16" s="33" t="s">
        <v>127</v>
      </c>
      <c r="K16" s="33" t="s">
        <v>128</v>
      </c>
      <c r="P16" t="s">
        <v>237</v>
      </c>
    </row>
    <row r="17" spans="1:17" ht="72.5" x14ac:dyDescent="0.35">
      <c r="A17" t="s">
        <v>138</v>
      </c>
      <c r="B17" s="60" t="s">
        <v>139</v>
      </c>
      <c r="J17" s="33" t="s">
        <v>121</v>
      </c>
      <c r="K17" s="33" t="s">
        <v>122</v>
      </c>
      <c r="P17" s="33" t="s">
        <v>263</v>
      </c>
      <c r="Q17" s="33" t="s">
        <v>244</v>
      </c>
    </row>
    <row r="18" spans="1:17" x14ac:dyDescent="0.35">
      <c r="A18" t="s">
        <v>271</v>
      </c>
      <c r="B18" s="60" t="s">
        <v>272</v>
      </c>
      <c r="J18" s="33"/>
      <c r="K18" s="33"/>
    </row>
    <row r="19" spans="1:17" ht="29" x14ac:dyDescent="0.35">
      <c r="A19" s="33" t="s">
        <v>266</v>
      </c>
      <c r="B19" s="60" t="s">
        <v>267</v>
      </c>
    </row>
    <row r="20" spans="1:17" ht="34" customHeight="1" x14ac:dyDescent="0.35">
      <c r="A20" t="s">
        <v>268</v>
      </c>
      <c r="B20" s="60" t="s">
        <v>268</v>
      </c>
    </row>
    <row r="21" spans="1:17" ht="29" x14ac:dyDescent="0.35">
      <c r="A21" s="33" t="s">
        <v>141</v>
      </c>
      <c r="B21" s="60" t="s">
        <v>140</v>
      </c>
    </row>
    <row r="22" spans="1:17" ht="29" x14ac:dyDescent="0.35">
      <c r="A22" s="33" t="s">
        <v>142</v>
      </c>
      <c r="B22" s="60" t="s">
        <v>143</v>
      </c>
    </row>
    <row r="23" spans="1:17" ht="29" x14ac:dyDescent="0.35">
      <c r="A23" s="33" t="s">
        <v>144</v>
      </c>
      <c r="B23" s="60" t="s">
        <v>145</v>
      </c>
    </row>
    <row r="24" spans="1:17" ht="29" x14ac:dyDescent="0.35">
      <c r="A24" s="33" t="s">
        <v>273</v>
      </c>
      <c r="B24" s="60" t="s">
        <v>274</v>
      </c>
    </row>
    <row r="25" spans="1:17" ht="29" x14ac:dyDescent="0.35">
      <c r="A25" s="33" t="s">
        <v>146</v>
      </c>
      <c r="B25" s="60" t="s">
        <v>147</v>
      </c>
    </row>
    <row r="26" spans="1:17" x14ac:dyDescent="0.35">
      <c r="A26" t="s">
        <v>148</v>
      </c>
      <c r="B26" t="s">
        <v>149</v>
      </c>
    </row>
    <row r="27" spans="1:17" x14ac:dyDescent="0.35">
      <c r="A27" s="33" t="s">
        <v>150</v>
      </c>
      <c r="B27" s="60" t="s">
        <v>151</v>
      </c>
    </row>
    <row r="28" spans="1:17" ht="29" x14ac:dyDescent="0.35">
      <c r="A28" s="33" t="s">
        <v>152</v>
      </c>
      <c r="B28" s="60" t="s">
        <v>153</v>
      </c>
    </row>
    <row r="29" spans="1:17" x14ac:dyDescent="0.35">
      <c r="A29" s="33" t="s">
        <v>164</v>
      </c>
      <c r="B29" s="60" t="s">
        <v>163</v>
      </c>
    </row>
    <row r="30" spans="1:17" x14ac:dyDescent="0.35">
      <c r="A30" s="33" t="s">
        <v>165</v>
      </c>
      <c r="B30" s="60" t="s">
        <v>166</v>
      </c>
    </row>
    <row r="32" spans="1:17" x14ac:dyDescent="0.35">
      <c r="A32" t="s">
        <v>50</v>
      </c>
      <c r="B32" s="60" t="s">
        <v>209</v>
      </c>
    </row>
    <row r="33" spans="1:5" x14ac:dyDescent="0.35">
      <c r="A33" s="33" t="s">
        <v>211</v>
      </c>
      <c r="B33" s="60" t="s">
        <v>210</v>
      </c>
    </row>
    <row r="37" spans="1:5" x14ac:dyDescent="0.35">
      <c r="A37" s="106" t="s">
        <v>74</v>
      </c>
      <c r="B37" s="106"/>
    </row>
    <row r="38" spans="1:5" x14ac:dyDescent="0.35">
      <c r="A38" t="s">
        <v>245</v>
      </c>
      <c r="B38" t="s">
        <v>245</v>
      </c>
      <c r="D38" t="s">
        <v>245</v>
      </c>
      <c r="E38" t="s">
        <v>245</v>
      </c>
    </row>
    <row r="39" spans="1:5" x14ac:dyDescent="0.35">
      <c r="A39" s="8" t="s">
        <v>4</v>
      </c>
      <c r="B39" t="s">
        <v>154</v>
      </c>
      <c r="D39" t="s">
        <v>11</v>
      </c>
      <c r="E39" t="s">
        <v>239</v>
      </c>
    </row>
    <row r="40" spans="1:5" x14ac:dyDescent="0.35">
      <c r="A40" s="8" t="s">
        <v>7</v>
      </c>
      <c r="B40" t="s">
        <v>155</v>
      </c>
      <c r="D40" t="s">
        <v>15</v>
      </c>
      <c r="E40" t="s">
        <v>240</v>
      </c>
    </row>
    <row r="41" spans="1:5" x14ac:dyDescent="0.35">
      <c r="A41" s="8" t="s">
        <v>12</v>
      </c>
      <c r="B41" t="s">
        <v>156</v>
      </c>
      <c r="D41" t="s">
        <v>19</v>
      </c>
      <c r="E41" t="s">
        <v>238</v>
      </c>
    </row>
    <row r="42" spans="1:5" x14ac:dyDescent="0.35">
      <c r="A42" t="s">
        <v>245</v>
      </c>
      <c r="B42" t="s">
        <v>245</v>
      </c>
      <c r="D42" t="s">
        <v>22</v>
      </c>
      <c r="E42" t="s">
        <v>242</v>
      </c>
    </row>
    <row r="43" spans="1:5" x14ac:dyDescent="0.35">
      <c r="A43" s="8" t="s">
        <v>23</v>
      </c>
      <c r="B43" t="s">
        <v>157</v>
      </c>
      <c r="D43" t="s">
        <v>241</v>
      </c>
      <c r="E43" t="s">
        <v>243</v>
      </c>
    </row>
    <row r="44" spans="1:5" x14ac:dyDescent="0.35">
      <c r="A44" s="8" t="s">
        <v>25</v>
      </c>
      <c r="B44" t="s">
        <v>158</v>
      </c>
    </row>
    <row r="45" spans="1:5" x14ac:dyDescent="0.35">
      <c r="A45" s="8" t="s">
        <v>28</v>
      </c>
      <c r="B45" t="s">
        <v>159</v>
      </c>
    </row>
    <row r="46" spans="1:5" x14ac:dyDescent="0.35">
      <c r="A46" s="8" t="s">
        <v>31</v>
      </c>
      <c r="B46" t="s">
        <v>160</v>
      </c>
    </row>
    <row r="47" spans="1:5" x14ac:dyDescent="0.35">
      <c r="A47" s="8" t="s">
        <v>20</v>
      </c>
      <c r="B47" t="s">
        <v>161</v>
      </c>
    </row>
    <row r="48" spans="1:5" x14ac:dyDescent="0.35">
      <c r="A48" s="8" t="s">
        <v>37</v>
      </c>
      <c r="B48" t="s">
        <v>162</v>
      </c>
    </row>
    <row r="49" spans="1:2" x14ac:dyDescent="0.35">
      <c r="A49" t="s">
        <v>245</v>
      </c>
      <c r="B49" t="s">
        <v>245</v>
      </c>
    </row>
    <row r="50" spans="1:2" x14ac:dyDescent="0.35">
      <c r="A50" s="8" t="s">
        <v>4</v>
      </c>
      <c r="B50" t="s">
        <v>154</v>
      </c>
    </row>
    <row r="51" spans="1:2" x14ac:dyDescent="0.35">
      <c r="A51" s="8" t="s">
        <v>7</v>
      </c>
      <c r="B51" t="s">
        <v>155</v>
      </c>
    </row>
    <row r="54" spans="1:2" x14ac:dyDescent="0.35">
      <c r="A54" s="33" t="s">
        <v>167</v>
      </c>
      <c r="B54" t="s">
        <v>168</v>
      </c>
    </row>
    <row r="55" spans="1:2" x14ac:dyDescent="0.35">
      <c r="A55" s="33" t="s">
        <v>170</v>
      </c>
      <c r="B55" t="s">
        <v>169</v>
      </c>
    </row>
    <row r="56" spans="1:2" x14ac:dyDescent="0.35">
      <c r="A56" t="s">
        <v>171</v>
      </c>
      <c r="B56" t="s">
        <v>172</v>
      </c>
    </row>
    <row r="57" spans="1:2" x14ac:dyDescent="0.35">
      <c r="A57" s="33" t="s">
        <v>193</v>
      </c>
      <c r="B57" t="s">
        <v>194</v>
      </c>
    </row>
    <row r="58" spans="1:2" x14ac:dyDescent="0.35">
      <c r="A58" s="33" t="s">
        <v>173</v>
      </c>
      <c r="B58" t="s">
        <v>174</v>
      </c>
    </row>
    <row r="59" spans="1:2" ht="29" x14ac:dyDescent="0.35">
      <c r="A59" s="33" t="s">
        <v>175</v>
      </c>
      <c r="B59" t="s">
        <v>176</v>
      </c>
    </row>
    <row r="60" spans="1:2" ht="29" x14ac:dyDescent="0.35">
      <c r="A60" s="33" t="s">
        <v>177</v>
      </c>
      <c r="B60" t="s">
        <v>178</v>
      </c>
    </row>
    <row r="62" spans="1:2" x14ac:dyDescent="0.35">
      <c r="A62" t="s">
        <v>182</v>
      </c>
      <c r="B62" t="s">
        <v>181</v>
      </c>
    </row>
    <row r="63" spans="1:2" x14ac:dyDescent="0.35">
      <c r="A63" s="33" t="s">
        <v>183</v>
      </c>
      <c r="B63" t="s">
        <v>184</v>
      </c>
    </row>
    <row r="64" spans="1:2" x14ac:dyDescent="0.35">
      <c r="A64" s="33" t="s">
        <v>186</v>
      </c>
      <c r="B64" t="s">
        <v>185</v>
      </c>
    </row>
    <row r="65" spans="1:2" ht="29" x14ac:dyDescent="0.35">
      <c r="A65" s="33" t="s">
        <v>187</v>
      </c>
      <c r="B65" t="s">
        <v>188</v>
      </c>
    </row>
    <row r="66" spans="1:2" ht="29" x14ac:dyDescent="0.35">
      <c r="A66" s="33" t="s">
        <v>189</v>
      </c>
      <c r="B66" t="s">
        <v>190</v>
      </c>
    </row>
    <row r="67" spans="1:2" ht="29" x14ac:dyDescent="0.35">
      <c r="A67" s="33" t="s">
        <v>191</v>
      </c>
      <c r="B67" t="s">
        <v>192</v>
      </c>
    </row>
    <row r="68" spans="1:2" ht="29" x14ac:dyDescent="0.35">
      <c r="A68" s="33" t="s">
        <v>235</v>
      </c>
      <c r="B68" t="s">
        <v>195</v>
      </c>
    </row>
    <row r="69" spans="1:2" x14ac:dyDescent="0.35">
      <c r="A69" s="1" t="s">
        <v>246</v>
      </c>
      <c r="B69" s="71" t="s">
        <v>246</v>
      </c>
    </row>
    <row r="70" spans="1:2" x14ac:dyDescent="0.35">
      <c r="A70" s="8" t="s">
        <v>5</v>
      </c>
      <c r="B70" t="s">
        <v>196</v>
      </c>
    </row>
    <row r="71" spans="1:2" x14ac:dyDescent="0.35">
      <c r="A71" s="8" t="s">
        <v>8</v>
      </c>
      <c r="B71" t="s">
        <v>197</v>
      </c>
    </row>
    <row r="72" spans="1:2" x14ac:dyDescent="0.35">
      <c r="A72" t="s">
        <v>198</v>
      </c>
      <c r="B72" t="s">
        <v>199</v>
      </c>
    </row>
    <row r="73" spans="1:2" x14ac:dyDescent="0.35">
      <c r="A73" t="s">
        <v>200</v>
      </c>
      <c r="B73" t="s">
        <v>201</v>
      </c>
    </row>
    <row r="75" spans="1:2" x14ac:dyDescent="0.35">
      <c r="A75" t="s">
        <v>212</v>
      </c>
      <c r="B75" t="s">
        <v>213</v>
      </c>
    </row>
    <row r="76" spans="1:2" x14ac:dyDescent="0.35">
      <c r="A76" t="s">
        <v>236</v>
      </c>
      <c r="B76" t="s">
        <v>203</v>
      </c>
    </row>
    <row r="77" spans="1:2" x14ac:dyDescent="0.35">
      <c r="A77" t="s">
        <v>275</v>
      </c>
      <c r="B77" t="s">
        <v>276</v>
      </c>
    </row>
    <row r="78" spans="1:2" x14ac:dyDescent="0.35">
      <c r="A78" t="s">
        <v>204</v>
      </c>
      <c r="B78" t="s">
        <v>205</v>
      </c>
    </row>
    <row r="79" spans="1:2" x14ac:dyDescent="0.35">
      <c r="A79" t="s">
        <v>206</v>
      </c>
      <c r="B79" t="s">
        <v>207</v>
      </c>
    </row>
    <row r="80" spans="1:2" x14ac:dyDescent="0.35">
      <c r="A80" t="s">
        <v>202</v>
      </c>
      <c r="B80" t="s">
        <v>208</v>
      </c>
    </row>
    <row r="85" spans="1:2" x14ac:dyDescent="0.35">
      <c r="A85" t="s">
        <v>202</v>
      </c>
      <c r="B85" t="s">
        <v>202</v>
      </c>
    </row>
    <row r="88" spans="1:2" x14ac:dyDescent="0.35">
      <c r="A88" t="s">
        <v>264</v>
      </c>
      <c r="B88" t="s">
        <v>265</v>
      </c>
    </row>
    <row r="89" spans="1:2" x14ac:dyDescent="0.35">
      <c r="A89" t="s">
        <v>215</v>
      </c>
      <c r="B89" t="s">
        <v>214</v>
      </c>
    </row>
    <row r="90" spans="1:2" x14ac:dyDescent="0.35">
      <c r="A90" t="s">
        <v>216</v>
      </c>
      <c r="B90" t="s">
        <v>217</v>
      </c>
    </row>
    <row r="91" spans="1:2" x14ac:dyDescent="0.35">
      <c r="A91" t="s">
        <v>219</v>
      </c>
      <c r="B91" t="s">
        <v>218</v>
      </c>
    </row>
    <row r="93" spans="1:2" x14ac:dyDescent="0.35">
      <c r="A93" t="s">
        <v>230</v>
      </c>
      <c r="B93" t="s">
        <v>229</v>
      </c>
    </row>
    <row r="94" spans="1:2" x14ac:dyDescent="0.35">
      <c r="A94" t="s">
        <v>228</v>
      </c>
      <c r="B94" t="s">
        <v>231</v>
      </c>
    </row>
    <row r="96" spans="1:2" x14ac:dyDescent="0.35">
      <c r="A96" t="s">
        <v>298</v>
      </c>
      <c r="B96" t="s">
        <v>299</v>
      </c>
    </row>
    <row r="97" spans="1:2" x14ac:dyDescent="0.35">
      <c r="A97" t="s">
        <v>296</v>
      </c>
      <c r="B97" t="s">
        <v>297</v>
      </c>
    </row>
  </sheetData>
  <mergeCells count="5">
    <mergeCell ref="M1:N1"/>
    <mergeCell ref="A12:B12"/>
    <mergeCell ref="A37:B37"/>
    <mergeCell ref="A1:B1"/>
    <mergeCell ref="G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5"/>
  <sheetViews>
    <sheetView showGridLines="0" showRowColHeaders="0" zoomScale="75" zoomScaleNormal="75" workbookViewId="0">
      <selection activeCell="D4" sqref="D4"/>
    </sheetView>
  </sheetViews>
  <sheetFormatPr baseColWidth="10" defaultColWidth="11.453125" defaultRowHeight="14.5" x14ac:dyDescent="0.35"/>
  <cols>
    <col min="1" max="1" width="4.453125" style="2" customWidth="1"/>
    <col min="2" max="2" width="78.36328125" style="2" customWidth="1"/>
    <col min="3" max="3" width="53.36328125" style="2" customWidth="1"/>
    <col min="4" max="4" width="57.453125" style="2" customWidth="1"/>
    <col min="5" max="16384" width="11.453125" style="2"/>
  </cols>
  <sheetData>
    <row r="1" spans="2:4" ht="128" customHeight="1" x14ac:dyDescent="0.35"/>
    <row r="2" spans="2:4" ht="50" customHeight="1" x14ac:dyDescent="0.65">
      <c r="B2" s="113" t="str">
        <f>IF(D4="Deutsch",Übersetzung!A96,IF(D4="English",Übersetzung!B96))</f>
        <v>Programme "Shaping development-oriented migration" (MEG)</v>
      </c>
      <c r="C2" s="113"/>
      <c r="D2" s="113"/>
    </row>
    <row r="3" spans="2:4" ht="61" customHeight="1" thickBot="1" x14ac:dyDescent="0.4">
      <c r="B3" s="114" t="str">
        <f>IF(D4="Deutsch",Übersetzung!A97,IF(D4="English",Übersetzung!B97))</f>
        <v xml:space="preserve">Diaspora Small Scale Project Fund </v>
      </c>
      <c r="C3" s="114"/>
      <c r="D3" s="114"/>
    </row>
    <row r="4" spans="2:4" ht="54.5" customHeight="1" thickBot="1" x14ac:dyDescent="0.4">
      <c r="B4" s="111" t="s">
        <v>59</v>
      </c>
      <c r="C4" s="112"/>
      <c r="D4" s="89" t="s">
        <v>62</v>
      </c>
    </row>
    <row r="5" spans="2:4" ht="217.5" customHeight="1" thickBot="1" x14ac:dyDescent="0.4">
      <c r="B5" s="108" t="str">
        <f>IF(D4="Deutsch",Übersetzung!A2,IF(D4="English",Übersetzung!B2))</f>
        <v xml:space="preserve">
This template gives you the opportunity to present your project idea to us (= project outline). The project outline should provide a brief overview and outline the objectives of the project. In addition to the description of the idea, we need further information about your organisation and the partner organisation with which you would like to implement the project. 
Please fill in this form either in German or English. Please do not send us any other documents (project flyers, association documents, etc.) at this stage. The saved excel file shall be sent exclusively to diaspora-organisation@giz.de.
Please note the information in the document ‘Information on the funding programme’. 
To continue, click on the red arrow.</v>
      </c>
      <c r="C5" s="109"/>
      <c r="D5" s="110"/>
    </row>
  </sheetData>
  <sheetProtection algorithmName="SHA-512" hashValue="vvMK6z7GZYdxXalnz8iFLkHpyXotQry/Ad4zyCbzA2LRnKtlH43jlbmVVig7VOlJy/hBTd7sjRkHfQIO0GiGkA==" saltValue="njuJBuEHd5wgniGh7Y9r/w==" spinCount="100000" sheet="1" selectLockedCells="1" selectUnlockedCells="1"/>
  <protectedRanges>
    <protectedRange sqref="D4" name="Range1"/>
  </protectedRanges>
  <mergeCells count="4">
    <mergeCell ref="B5:D5"/>
    <mergeCell ref="B4:C4"/>
    <mergeCell ref="B2:D2"/>
    <mergeCell ref="B3:D3"/>
  </mergeCell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E6BE9F75-F8EB-4ED0-8183-EC540A2CB9FB}">
          <x14:formula1>
            <xm:f>Listen!$B$15:$B$16</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4"/>
  <sheetViews>
    <sheetView showRowColHeaders="0" tabSelected="1" zoomScaleNormal="100" workbookViewId="0">
      <selection activeCell="B14" sqref="B14:C14"/>
    </sheetView>
  </sheetViews>
  <sheetFormatPr baseColWidth="10" defaultColWidth="11.453125" defaultRowHeight="14.5" x14ac:dyDescent="0.35"/>
  <cols>
    <col min="1" max="1" width="1.7265625" style="2" customWidth="1"/>
    <col min="2" max="2" width="12.7265625" style="2" customWidth="1"/>
    <col min="3" max="3" width="107.81640625" style="2" customWidth="1"/>
    <col min="4" max="4" width="11.453125" style="2" hidden="1" customWidth="1"/>
    <col min="5" max="5" width="11.54296875" style="2" hidden="1" customWidth="1"/>
    <col min="6" max="8" width="11.453125" style="2" hidden="1" customWidth="1"/>
    <col min="9" max="11" width="11.453125" style="2" customWidth="1"/>
    <col min="12" max="16384" width="11.453125" style="2"/>
  </cols>
  <sheetData>
    <row r="1" spans="2:8" ht="21.5" customHeight="1" thickBot="1" x14ac:dyDescent="0.4"/>
    <row r="2" spans="2:8" ht="27" customHeight="1" thickBot="1" x14ac:dyDescent="0.4">
      <c r="B2" s="119" t="str">
        <f>IF(Start!$D$4="Deutsch",Übersetzung!D1,IF(Start!$D$4="English", Übersetzung!E1))</f>
        <v>Overview</v>
      </c>
      <c r="C2" s="120"/>
      <c r="D2" s="12"/>
      <c r="E2" s="12"/>
    </row>
    <row r="3" spans="2:8" ht="8.25" customHeight="1" x14ac:dyDescent="0.35"/>
    <row r="4" spans="2:8" ht="18.5" customHeight="1" x14ac:dyDescent="0.35">
      <c r="B4" s="117" t="str">
        <f>IF(Start!$D$4="Deutsch",Übersetzung!D8,IF(Start!$D$4="English", Übersetzung!E8))</f>
        <v>The project outline consists of six (6) parts. Here you can see which parts you have already filled out and which ones are still missing.</v>
      </c>
      <c r="C4" s="118"/>
    </row>
    <row r="5" spans="2:8" ht="9" customHeight="1" x14ac:dyDescent="0.35"/>
    <row r="6" spans="2:8" ht="27" customHeight="1" x14ac:dyDescent="0.35">
      <c r="B6" s="14" t="str">
        <f>IF(E6=1,$F$6,$G$6)</f>
        <v>Incomplete</v>
      </c>
      <c r="C6" s="65" t="str">
        <f>IF(Start!D4="Deutsch",Übersetzung!D2,IF(Start!D4="English", Übersetzung!E2))</f>
        <v>Basic information on your project idea</v>
      </c>
      <c r="E6" s="2">
        <f>IF('1'!A1=1,1,0)</f>
        <v>0</v>
      </c>
      <c r="F6" s="2" t="str">
        <f>IF(Start!$D$4="Deutsch",Übersetzung!A32,IF(Start!$D$4="English", Übersetzung!B32))</f>
        <v>Done</v>
      </c>
      <c r="G6" s="2" t="str">
        <f>IF(Start!$D$4="Deutsch",Übersetzung!A33,IF(Start!$D$4="English", Übersetzung!B33))</f>
        <v>Incomplete</v>
      </c>
    </row>
    <row r="7" spans="2:8" ht="27.5" customHeight="1" x14ac:dyDescent="0.35">
      <c r="B7" s="14" t="str">
        <f>IF(E7=1,$F$6,$G$6)</f>
        <v>Incomplete</v>
      </c>
      <c r="C7" s="65" t="str">
        <f>IF(Start!D4="Deutsch",Übersetzung!D3,IF(Start!D4="English", Übersetzung!E3))</f>
        <v>Description of your project idea</v>
      </c>
      <c r="E7" s="2">
        <f>IF('2'!A1=1,1,0)</f>
        <v>0</v>
      </c>
    </row>
    <row r="8" spans="2:8" ht="26.5" customHeight="1" x14ac:dyDescent="0.35">
      <c r="B8" s="14" t="str">
        <f t="shared" ref="B8:B11" si="0">IF(E8=1,$F$6,$G$6)</f>
        <v>Incomplete</v>
      </c>
      <c r="C8" s="65" t="str">
        <f>IF(Start!$D$4="Deutsch",Übersetzung!D4,IF(Start!$D$4="English", Übersetzung!E4))</f>
        <v>Information about your organisation</v>
      </c>
      <c r="E8" s="2">
        <f>IF('3'!A1=1,1,0)</f>
        <v>0</v>
      </c>
    </row>
    <row r="9" spans="2:8" ht="23.5" customHeight="1" x14ac:dyDescent="0.35">
      <c r="B9" s="14" t="str">
        <f t="shared" si="0"/>
        <v>Incomplete</v>
      </c>
      <c r="C9" s="65" t="str">
        <f>IF(Start!$D$4="Deutsch",Übersetzung!A54,IF(Start!$D$4="English", Übersetzung!B54))</f>
        <v>Information about your project partner (Partner Organisation)</v>
      </c>
      <c r="E9" s="2">
        <f>IF('4'!A1=1,1,0)</f>
        <v>0</v>
      </c>
    </row>
    <row r="10" spans="2:8" ht="29" customHeight="1" x14ac:dyDescent="0.35">
      <c r="B10" s="14" t="str">
        <f t="shared" si="0"/>
        <v>Incomplete</v>
      </c>
      <c r="C10" s="67" t="str">
        <f>IF(Start!$D$4="Deutsch",Übersetzung!A62,IF(Start!$D$4="English", Übersetzung!B62))</f>
        <v>Association documents at hand</v>
      </c>
      <c r="E10" s="2">
        <f>IF('5'!A1=1,1,0)</f>
        <v>0</v>
      </c>
    </row>
    <row r="11" spans="2:8" ht="27.5" customHeight="1" x14ac:dyDescent="0.35">
      <c r="B11" s="14" t="str">
        <f t="shared" si="0"/>
        <v>Incomplete</v>
      </c>
      <c r="C11" s="65" t="str">
        <f>IF(Start!$D$4="Deutsch",Übersetzung!A75,IF(Start!$D$4="English", Übersetzung!B75))</f>
        <v>Consent</v>
      </c>
      <c r="E11" s="2">
        <f>IF('6'!A1=1,1,0)</f>
        <v>0</v>
      </c>
      <c r="F11" s="2" t="str">
        <f>IF(Start!$D$4="Deutsch", Übersetzung!A88, IF(Start!$D$4="English", Übersetzung!B88))</f>
        <v>You have not yet started filling in the outline. To do this, click on the red arrow. Tip: click on the ℹ symbol to obtain further information on the respective questions.</v>
      </c>
      <c r="G11" s="2" t="str">
        <f>IF(Start!$D$4="Deutsch", Übersetzung!A89, IF(Start!$D$4="English", Übersetzung!B89))</f>
        <v>You have not yet completed all tabs. Please edit the tabs that are still marked ‘incomplete’.</v>
      </c>
      <c r="H11" s="2" t="str">
        <f>IF(Start!$D$4="Deutsch", Übersetzung!A90, IF(Start!$D$4="English", Übersetzung!B90))</f>
        <v>You have completed the outline. Please save the outline in Excel format. Please send the outline to diaspora-organisation@giz.de. You do not need to send any other documents.</v>
      </c>
    </row>
    <row r="12" spans="2:8" ht="21.75" customHeight="1" thickBot="1" x14ac:dyDescent="0.4"/>
    <row r="13" spans="2:8" ht="15" thickBot="1" x14ac:dyDescent="0.4">
      <c r="B13" s="15" t="str">
        <f>IF(Start!$D$4="Deutsch", Übersetzung!J10, IF(Start!$D$4="English", Übersetzung!K10))</f>
        <v>Notice:</v>
      </c>
      <c r="C13" s="16"/>
    </row>
    <row r="14" spans="2:8" ht="45" customHeight="1" thickBot="1" x14ac:dyDescent="0.4">
      <c r="B14" s="115" t="str">
        <f ca="1">IF(E14=0,F14,IF(SUM(E6:E11)=0,F11,IF(SUM(E6:E11)&lt;6,G11,IF(SUM(E6:E11)=6,H11,""))))</f>
        <v>You have not yet started filling in the outline. To do this, click on the red arrow. Tip: click on the ℹ symbol to obtain further information on the respective questions.</v>
      </c>
      <c r="C14" s="116"/>
      <c r="E14" s="2">
        <f ca="1">IF(TODAY()&gt;=DATE(2024,27,10),0,1)</f>
        <v>1</v>
      </c>
      <c r="F14" s="2" t="str">
        <f>IF(Start!$D$4="Deutsch", Übersetzung!A91, IF(Start!$D$4="English", Übersetzung!B91))</f>
        <v xml:space="preserve">Unfortunately, the deadline for submitting the outline has expired. Unfortunately, we can no longer accept the outline in the current tender process. </v>
      </c>
    </row>
  </sheetData>
  <sheetProtection algorithmName="SHA-512" hashValue="oDgceLypa39w979nxIGWIUd33Gzjj02qU36urweOr/L/EwtHRKKku+4ugMLIb3+E6LAPgRQbjcybqiCJ/UAreQ==" saltValue="pRHdhQfqGx0JvPdw9RS8Jw==" spinCount="100000" sheet="1" objects="1"/>
  <protectedRanges>
    <protectedRange sqref="C6:C11" name="Range1"/>
  </protectedRanges>
  <mergeCells count="3">
    <mergeCell ref="B14:C14"/>
    <mergeCell ref="B4:C4"/>
    <mergeCell ref="B2:C2"/>
  </mergeCells>
  <conditionalFormatting sqref="B14:C14">
    <cfRule type="cellIs" dxfId="22" priority="1" stopIfTrue="1" operator="equal">
      <formula>$H$11</formula>
    </cfRule>
    <cfRule type="cellIs" dxfId="21" priority="2" stopIfTrue="1" operator="equal">
      <formula>$F$11</formula>
    </cfRule>
    <cfRule type="cellIs" dxfId="20" priority="3" stopIfTrue="1" operator="equal">
      <formula>$G$11</formula>
    </cfRule>
    <cfRule type="expression" dxfId="19" priority="6" stopIfTrue="1">
      <formula>$B$14=$F$14</formula>
    </cfRule>
  </conditionalFormatting>
  <conditionalFormatting sqref="B6:B11">
    <cfRule type="cellIs" dxfId="18" priority="4" stopIfTrue="1" operator="equal">
      <formula>$F$6</formula>
    </cfRule>
    <cfRule type="cellIs" dxfId="17" priority="5" stopIfTrue="1" operator="equal">
      <formula>$G$6</formula>
    </cfRule>
  </conditionalFormatting>
  <hyperlinks>
    <hyperlink ref="C6" location="'1'!D4" display="'1'!D4" xr:uid="{53FEF57C-CBBB-4D4B-A5FE-4C45E37409D2}"/>
    <hyperlink ref="C7" location="'2'!D5" display="'2'!D5" xr:uid="{A8A4C737-2953-4284-8669-4E8094086CEE}"/>
    <hyperlink ref="C8" location="'3'!E4" display="'3'!E4" xr:uid="{195E9DC4-2431-4454-9F95-BB4CD06628B0}"/>
    <hyperlink ref="C9" location="'4'!E5" display="'4'!E5" xr:uid="{FF9F37C3-B1ED-4803-8ED9-07DEBCBF64A6}"/>
    <hyperlink ref="C10" location="'5'!D5" display="'5'!D5" xr:uid="{109FA6CB-1D38-4A56-9EDF-688142C6C00B}"/>
    <hyperlink ref="C11" location="'6'!D4" display="'6'!D4" xr:uid="{75CFBB7C-5CE6-4951-B6AA-B36628EB8298}"/>
  </hyperlink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4"/>
  <sheetViews>
    <sheetView showRowColHeaders="0" zoomScale="90" zoomScaleNormal="90" workbookViewId="0">
      <selection activeCell="D8" sqref="D8:E8"/>
    </sheetView>
  </sheetViews>
  <sheetFormatPr baseColWidth="10" defaultColWidth="11.453125" defaultRowHeight="14.5" x14ac:dyDescent="0.35"/>
  <cols>
    <col min="1" max="1" width="9.54296875" style="1" customWidth="1"/>
    <col min="2" max="2" width="4.81640625" style="1" customWidth="1"/>
    <col min="3" max="3" width="43.54296875" style="1" customWidth="1"/>
    <col min="4" max="4" width="9.81640625" style="1" customWidth="1"/>
    <col min="5" max="5" width="40.81640625" style="1" customWidth="1"/>
    <col min="6" max="6" width="93.1796875" style="1" hidden="1" customWidth="1"/>
    <col min="7" max="7" width="11.453125" style="2" hidden="1" customWidth="1"/>
    <col min="8" max="8" width="17.81640625" style="1" hidden="1" customWidth="1"/>
    <col min="9" max="9" width="20" style="1" hidden="1" customWidth="1"/>
    <col min="10" max="10" width="11.453125" style="1" hidden="1" customWidth="1"/>
    <col min="11" max="13" width="11.453125" style="1" customWidth="1"/>
    <col min="14" max="16384" width="11.453125" style="1"/>
  </cols>
  <sheetData>
    <row r="1" spans="1:9" ht="15" thickBot="1" x14ac:dyDescent="0.4">
      <c r="A1" s="17">
        <f>IF(SUM(H15:H18)=3,1,0)</f>
        <v>0</v>
      </c>
    </row>
    <row r="2" spans="1:9" ht="39" customHeight="1" thickBot="1" x14ac:dyDescent="0.4">
      <c r="B2" s="119" t="str">
        <f>IF(Start!$D$4="Deutsch", Übersetzung!D2, IF(Start!$D$4="English", Übersetzung!E2))</f>
        <v>Basic information on your project idea</v>
      </c>
      <c r="C2" s="127"/>
      <c r="D2" s="127"/>
      <c r="E2" s="120"/>
    </row>
    <row r="3" spans="1:9" ht="15" thickBot="1" x14ac:dyDescent="0.4"/>
    <row r="4" spans="1:9" ht="42" customHeight="1" x14ac:dyDescent="0.35">
      <c r="B4" s="9" t="s">
        <v>51</v>
      </c>
      <c r="C4" s="41" t="str">
        <f>IF(Start!$D$4="Deutsch", Übersetzung!J2, IF(Start!$D$4="English", Übersetzung!K2))</f>
        <v>Country of implementation</v>
      </c>
      <c r="D4" s="132" t="s">
        <v>245</v>
      </c>
      <c r="E4" s="133"/>
      <c r="H4" s="1">
        <f>IF(ISBLANK(D4),0,1)</f>
        <v>1</v>
      </c>
    </row>
    <row r="5" spans="1:9" ht="45" customHeight="1" x14ac:dyDescent="0.35">
      <c r="B5" s="4"/>
      <c r="C5" s="40" t="str">
        <f>IF(Start!$D$4="Deutsch", Übersetzung!J3, IF(Start!$D$4="English", Übersetzung!K3))</f>
        <v>Name of your association</v>
      </c>
      <c r="D5" s="134"/>
      <c r="E5" s="135"/>
      <c r="H5" s="1">
        <f>IF(ISBLANK(D5),0,1)</f>
        <v>0</v>
      </c>
    </row>
    <row r="6" spans="1:9" ht="34.5" customHeight="1" x14ac:dyDescent="0.35">
      <c r="B6" s="4"/>
      <c r="C6" s="40" t="str">
        <f>IF(Start!$D$4="Deutsch", Übersetzung!J4, IF(Start!$D$4="English", Übersetzung!K4))</f>
        <v>Name of the partner organisation in the partner country</v>
      </c>
      <c r="D6" s="136"/>
      <c r="E6" s="137"/>
      <c r="H6" s="1">
        <f>IF(ISBLANK(D6),0,1)</f>
        <v>0</v>
      </c>
    </row>
    <row r="7" spans="1:9" ht="46.5" customHeight="1" x14ac:dyDescent="0.35">
      <c r="B7" s="10" t="s">
        <v>51</v>
      </c>
      <c r="C7" s="40" t="str">
        <f>IF(Start!$D$4="Deutsch", Übersetzung!J5, IF(Start!$D$4="English", Übersetzung!K5))</f>
        <v>Project title</v>
      </c>
      <c r="D7" s="136"/>
      <c r="E7" s="137"/>
      <c r="H7" s="1">
        <f>IF(ISBLANK(D7),0,1)</f>
        <v>0</v>
      </c>
    </row>
    <row r="8" spans="1:9" ht="46.5" customHeight="1" x14ac:dyDescent="0.35">
      <c r="B8" s="10"/>
      <c r="C8" s="42" t="str">
        <f>IF(Start!$D$4="Deutsch", Übersetzung!J15, IF(Start!$D$4="English", Übersetzung!K15))</f>
        <v>Requested funding amount</v>
      </c>
      <c r="D8" s="140"/>
      <c r="E8" s="141"/>
      <c r="H8" s="1">
        <f t="shared" ref="H8:H9" si="0">IF(ISBLANK(D8),0,1)</f>
        <v>0</v>
      </c>
    </row>
    <row r="9" spans="1:9" ht="53.5" customHeight="1" x14ac:dyDescent="0.35">
      <c r="B9" s="10"/>
      <c r="C9" s="46" t="str">
        <f>IF(Start!$D$4="Deutsch", Übersetzung!J16, IF(Start!$D$4="English", Übersetzung!K16))</f>
        <v>Amount of own contribution (at least 10% of the requested funding amount)</v>
      </c>
      <c r="D9" s="140"/>
      <c r="E9" s="141"/>
      <c r="H9" s="1">
        <f t="shared" si="0"/>
        <v>0</v>
      </c>
    </row>
    <row r="10" spans="1:9" ht="42.5" customHeight="1" x14ac:dyDescent="0.35">
      <c r="B10" s="10"/>
      <c r="C10" s="46" t="str">
        <f>IF(Start!$D$4="Deutsch", Übersetzung!J17, IF(Start!$D$4="English", Übersetzung!K17))</f>
        <v>Total project volume
(Your contribution and GIZ contribution)</v>
      </c>
      <c r="D10" s="142">
        <f>D8+D9</f>
        <v>0</v>
      </c>
      <c r="E10" s="143"/>
      <c r="H10" s="1">
        <f>IF(ISBLANK(D10),0,1)</f>
        <v>1</v>
      </c>
    </row>
    <row r="11" spans="1:9" ht="43.5" customHeight="1" thickBot="1" x14ac:dyDescent="0.4">
      <c r="B11" s="69" t="s">
        <v>51</v>
      </c>
      <c r="C11" s="70" t="str">
        <f>IF(Start!$D$4="Deutsch", Übersetzung!J6, IF(Start!$D$4="English", Übersetzung!K6))</f>
        <v>Project location</v>
      </c>
      <c r="D11" s="138"/>
      <c r="E11" s="139"/>
      <c r="H11" s="1">
        <f>IF(ISBLANK(D11),0,1)</f>
        <v>0</v>
      </c>
    </row>
    <row r="12" spans="1:9" ht="15" thickBot="1" x14ac:dyDescent="0.4">
      <c r="B12" s="68"/>
      <c r="C12" s="101"/>
      <c r="D12" s="68"/>
      <c r="E12" s="68"/>
    </row>
    <row r="13" spans="1:9" ht="33.5" customHeight="1" x14ac:dyDescent="0.35">
      <c r="B13" s="128" t="s">
        <v>51</v>
      </c>
      <c r="C13" s="130" t="str">
        <f>IF(Start!$D$4="Deutsch", Übersetzung!J7, IF(Start!$D$4="English", Übersetzung!K7))</f>
        <v>Planned duration of the project</v>
      </c>
      <c r="D13" s="99" t="s">
        <v>302</v>
      </c>
      <c r="E13" s="100"/>
      <c r="F13" s="6"/>
      <c r="H13" s="1">
        <f>IF(ISBLANK(E13),0,1)</f>
        <v>0</v>
      </c>
    </row>
    <row r="14" spans="1:9" ht="29.5" customHeight="1" thickBot="1" x14ac:dyDescent="0.4">
      <c r="B14" s="129"/>
      <c r="C14" s="131"/>
      <c r="D14" s="97" t="str">
        <f>IF(Start!$D$4="Deutsch", Übersetzung!J9, IF(Start!$D$4="English", Übersetzung!K9))</f>
        <v>To:</v>
      </c>
      <c r="E14" s="11"/>
      <c r="H14" s="1">
        <f>IF(ISBLANK(E14),0,1)</f>
        <v>0</v>
      </c>
    </row>
    <row r="15" spans="1:9" x14ac:dyDescent="0.35">
      <c r="D15" s="98"/>
      <c r="H15" s="1" t="s">
        <v>52</v>
      </c>
    </row>
    <row r="16" spans="1:9" ht="15" thickBot="1" x14ac:dyDescent="0.4">
      <c r="H16" s="1">
        <f>IF(SUM(H4:H14)=10,1,0)</f>
        <v>0</v>
      </c>
      <c r="I16" s="1" t="str">
        <f>IF(Start!$D$4="Deutsch", Übersetzung!J11, IF(Start!$D$4="English", Übersetzung!K11))</f>
        <v>You have not yet filled in all the required fields in this tab.</v>
      </c>
    </row>
    <row r="17" spans="2:10" ht="21" customHeight="1" thickBot="1" x14ac:dyDescent="0.4">
      <c r="B17" s="124" t="str">
        <f>IF(Start!$D$4="Deutsch", Übersetzung!J10, IF(Start!$D$4="English", Übersetzung!K10))</f>
        <v>Notice:</v>
      </c>
      <c r="C17" s="125"/>
      <c r="D17" s="125"/>
      <c r="E17" s="126"/>
      <c r="H17" s="1">
        <f>IF(ISTEXT(E14),2,IF(E13&gt;I17,1,0))</f>
        <v>0</v>
      </c>
      <c r="I17" s="6">
        <v>45747</v>
      </c>
      <c r="J17" s="1" t="str">
        <f>IF(Start!$D$4="Deutsch", Übersetzung!J12, IF(Start!$D$4="English", Übersetzung!K12))</f>
        <v>The project start is too early or still missing. Please select a project start from 01.04.2025</v>
      </c>
    </row>
    <row r="18" spans="2:10" ht="42.5" customHeight="1" thickBot="1" x14ac:dyDescent="0.4">
      <c r="B18" s="121" t="str">
        <f>IF(A1=1,I19,IF(H22=0,I22,(IF(H16=0,I16&amp;CHAR(10),"")&amp;IF(H17=0,J17,"")&amp;IF(H18=0,J18,""))))</f>
        <v>You have not yet filled in all the required fields in this tab.
The project start is too early or still missing. Please select a project start from 01.04.2025</v>
      </c>
      <c r="C18" s="122"/>
      <c r="D18" s="122"/>
      <c r="E18" s="123"/>
      <c r="H18" s="1">
        <f>IF(ISTEXT(E14),2,IF(E14&lt;I18,1,0))</f>
        <v>1</v>
      </c>
      <c r="I18" s="6">
        <v>46113</v>
      </c>
      <c r="J18" s="1" t="str">
        <f>IF(Start!$D$4="Deutsch", Übersetzung!J13, IF(Start!$D$4="English", Übersetzung!K13))</f>
        <v>The end of the project is too late or still missing. The project may run until 31/03/2026 at the latest</v>
      </c>
    </row>
    <row r="19" spans="2:10" ht="47.25" customHeight="1" x14ac:dyDescent="0.35">
      <c r="I19" s="2" t="str">
        <f>IF(Start!$D$4="Deutsch", Übersetzung!J14, IF(Start!$D$4="English", Übersetzung!K14))</f>
        <v>You have entered all the necessary details. Please continue to the next tab.</v>
      </c>
    </row>
    <row r="21" spans="2:10" x14ac:dyDescent="0.35">
      <c r="H21" s="1" t="s">
        <v>54</v>
      </c>
    </row>
    <row r="22" spans="2:10" x14ac:dyDescent="0.35">
      <c r="H22" s="1">
        <f>IF(ISTEXT(E14),0,1)</f>
        <v>1</v>
      </c>
      <c r="I22" s="1" t="s">
        <v>55</v>
      </c>
    </row>
    <row r="24" spans="2:10" x14ac:dyDescent="0.35">
      <c r="D24" s="7"/>
    </row>
  </sheetData>
  <sheetProtection algorithmName="SHA-512" hashValue="Rs9C9vRJIIJGqpz/+f/PNVL6Q2T69sU74zj86EfxQnifF4x+hePs45BYaSMYolVl/C8IsSWKctLl6dfJSgBmxA==" saltValue="qTuik6LtPkaHxigo0n3Bzg==" spinCount="100000" sheet="1" objects="1" formatRows="0" selectLockedCells="1"/>
  <mergeCells count="13">
    <mergeCell ref="B18:E18"/>
    <mergeCell ref="B17:E17"/>
    <mergeCell ref="B2:E2"/>
    <mergeCell ref="B13:B14"/>
    <mergeCell ref="C13:C14"/>
    <mergeCell ref="D4:E4"/>
    <mergeCell ref="D5:E5"/>
    <mergeCell ref="D7:E7"/>
    <mergeCell ref="D11:E11"/>
    <mergeCell ref="D6:E6"/>
    <mergeCell ref="D8:E8"/>
    <mergeCell ref="D9:E9"/>
    <mergeCell ref="D10:E10"/>
  </mergeCells>
  <conditionalFormatting sqref="B18">
    <cfRule type="expression" dxfId="16" priority="7" stopIfTrue="1">
      <formula>$A$1=0</formula>
    </cfRule>
    <cfRule type="cellIs" dxfId="15" priority="8" stopIfTrue="1" operator="equal">
      <formula>$I$19</formula>
    </cfRule>
  </conditionalFormatting>
  <dataValidations xWindow="572" yWindow="681" count="11">
    <dataValidation allowBlank="1" showInputMessage="1" showErrorMessage="1" prompt="In welchem Land würde Ihr Projekt durchgeführt werden?_x000a__x000a_In which country would your project be carried out?" sqref="B4" xr:uid="{00000000-0002-0000-0300-000001000000}"/>
    <dataValidation allowBlank="1" showInputMessage="1" showErrorMessage="1" prompt="Wie würde Ihr Projekt heißen? (Bitte wählen Sie einen kurzen Titel, der den Projektinhalt wiedergibt.)_x000a__x000a_What would your project be called? (Please choose a short title that reflects the project content.)" sqref="B7" xr:uid="{00000000-0002-0000-0300-000002000000}"/>
    <dataValidation type="textLength" operator="lessThan" allowBlank="1" showInputMessage="1" showErrorMessage="1" sqref="E5:E7 D11:E11 D5:D7" xr:uid="{00000000-0002-0000-0300-000004000000}">
      <formula1>500</formula1>
    </dataValidation>
    <dataValidation allowBlank="1" showInputMessage="1" showErrorMessage="1" prompt="Von wann bis wann würde Ihr Projekt laufen?_x000a__x000a_Please specify the duration of the project._x000a_" sqref="B13:B14" xr:uid="{00000000-0002-0000-0300-000005000000}"/>
    <dataValidation allowBlank="1" showInputMessage="1" showErrorMessage="1" prompt="Bitte geben Sie das Datum im Format tt.mm.jjjj an, also zum Beispiel 01.04.2025_x000a__x000a_Please enter the date in the format dd.mm.yyyy, for example 01.04.2025" sqref="E13" xr:uid="{D9786AFC-2250-4E27-85E4-D31050A3F393}"/>
    <dataValidation allowBlank="1" showErrorMessage="1" sqref="C4:C11" xr:uid="{00000000-0002-0000-0300-000000000000}"/>
    <dataValidation allowBlank="1" showInputMessage="1" showErrorMessage="1" prompt="An welchem Ort würde Ihr Projekt durchgeführt werden?_x000a__x000a_Where exactly would your project be carried out?" sqref="B8:B11" xr:uid="{00000000-0002-0000-0300-000003000000}"/>
    <dataValidation operator="lessThan" allowBlank="1" showInputMessage="1" showErrorMessage="1" sqref="D10:E10" xr:uid="{AF547E0D-C3B3-4E85-8D46-91D6567D2DED}"/>
    <dataValidation allowBlank="1" showInputMessage="1" showErrorMessage="1" prompt="Bitte geben Sie das Datum im Format tt.mm.jjjj an, also zum Beispiel 31.03.2026_x000a__x000a_Please enter the date in the format dd.mm.yyyy, for example 31.03.2026" sqref="E14" xr:uid="{7B77CD7C-0DEC-41F5-8A8A-1131EB86C21C}"/>
    <dataValidation type="whole" operator="lessThan" allowBlank="1" showInputMessage="1" showErrorMessage="1" error="Die Fördersumme kann maximal 55.000 EUR betragen. _x000a__x000a_The maximum funding amount is 55,000 EUR. " prompt="Bitte geben Sie hier nur die Zahlen an, keinen Text. _x000a__x000a_Please do only enter numbers, no text. " sqref="D8:E8" xr:uid="{2293F2FB-D484-4F09-AD0D-E5C3B457E5FD}">
      <formula1>55001</formula1>
    </dataValidation>
    <dataValidation operator="lessThan" allowBlank="1" showInputMessage="1" showErrorMessage="1" prompt="Bitte geben Sie hier nur die Zahlen an, keinen Text. _x000a__x000a_Please do only enter numbers, no text. " sqref="D9:E9" xr:uid="{9F801E81-59E1-45E7-97C0-5212EB83FADD}"/>
  </dataValidations>
  <pageMargins left="0.7" right="0.7" top="0.78740157499999996" bottom="0.78740157499999996" header="0.3" footer="0.3"/>
  <pageSetup orientation="portrait" r:id="rId1"/>
  <drawing r:id="rId2"/>
  <extLst>
    <ext xmlns:x14="http://schemas.microsoft.com/office/spreadsheetml/2009/9/main" uri="{CCE6A557-97BC-4b89-ADB6-D9C93CAAB3DF}">
      <x14:dataValidations xmlns:xm="http://schemas.microsoft.com/office/excel/2006/main" xWindow="572" yWindow="681" count="1">
        <x14:dataValidation type="list" allowBlank="1" showInputMessage="1" showErrorMessage="1" xr:uid="{00000000-0002-0000-0300-000006000000}">
          <x14:formula1>
            <xm:f>Listen!$A$3:$A$17</xm:f>
          </x14:formula1>
          <xm:sqref>D4:E4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2"/>
  <sheetViews>
    <sheetView showRowColHeaders="0" zoomScale="80" zoomScaleNormal="80" workbookViewId="0">
      <selection activeCell="D5" sqref="D5:E5"/>
    </sheetView>
  </sheetViews>
  <sheetFormatPr baseColWidth="10" defaultColWidth="11.453125" defaultRowHeight="14.5" x14ac:dyDescent="0.35"/>
  <cols>
    <col min="1" max="1" width="3" style="1" customWidth="1"/>
    <col min="2" max="2" width="4.81640625" style="1" customWidth="1"/>
    <col min="3" max="3" width="55.453125" style="1" customWidth="1"/>
    <col min="4" max="4" width="18.7265625" style="1" customWidth="1"/>
    <col min="5" max="5" width="63.81640625" style="1" customWidth="1"/>
    <col min="6" max="6" width="93.1796875" style="1" hidden="1" customWidth="1"/>
    <col min="7" max="7" width="11.453125" style="2" hidden="1" customWidth="1"/>
    <col min="8" max="8" width="17.81640625" style="1" hidden="1" customWidth="1"/>
    <col min="9" max="9" width="20" style="1" hidden="1" customWidth="1"/>
    <col min="10" max="10" width="11.453125" style="1" hidden="1" customWidth="1"/>
    <col min="11" max="14" width="11.453125" style="1" customWidth="1"/>
    <col min="15" max="16384" width="11.453125" style="1"/>
  </cols>
  <sheetData>
    <row r="1" spans="1:11" ht="15" thickBot="1" x14ac:dyDescent="0.4">
      <c r="A1" s="17">
        <f>IF(SUM(H5:H20)=9,1,0)</f>
        <v>0</v>
      </c>
    </row>
    <row r="2" spans="1:11" ht="39" customHeight="1" thickBot="1" x14ac:dyDescent="0.4">
      <c r="A2" s="62"/>
      <c r="B2" s="150" t="str">
        <f>IF(Start!$D$4="Deutsch", Übersetzung!D3, IF(Start!$D$4="English", Übersetzung!E3))</f>
        <v>Description of your project idea</v>
      </c>
      <c r="C2" s="127"/>
      <c r="D2" s="127"/>
      <c r="E2" s="120"/>
    </row>
    <row r="3" spans="1:11" ht="15" thickBot="1" x14ac:dyDescent="0.4"/>
    <row r="4" spans="1:11" ht="33" customHeight="1" x14ac:dyDescent="0.35">
      <c r="B4" s="9"/>
      <c r="C4" s="153" t="str">
        <f>IF(Start!$D$4="Deutsch", Übersetzung!M2, IF(Start!$D$4="English", Übersetzung!N2))</f>
        <v>Short description of your project idea</v>
      </c>
      <c r="D4" s="153"/>
      <c r="E4" s="154"/>
    </row>
    <row r="5" spans="1:11" ht="79" customHeight="1" x14ac:dyDescent="0.35">
      <c r="A5" s="55"/>
      <c r="B5" s="47"/>
      <c r="C5" s="44" t="str">
        <f>IF(Start!$D$4="Deutsch", Übersetzung!M3, IF(Start!$D$4="English", Übersetzung!N3))</f>
        <v>Provide a brief but concise summary of the project. Focus on the main objective, the target groups and the regional context. The summary should convey the essence of the project in a few sentences.</v>
      </c>
      <c r="D5" s="155"/>
      <c r="E5" s="156"/>
      <c r="H5" s="1">
        <f t="shared" ref="H5" si="0">IF(ISBLANK(D5),0,1)</f>
        <v>0</v>
      </c>
      <c r="J5" s="56"/>
      <c r="K5" s="56"/>
    </row>
    <row r="6" spans="1:11" ht="37" customHeight="1" x14ac:dyDescent="0.35">
      <c r="A6" s="55"/>
      <c r="B6" s="144" t="str">
        <f>IF(Start!$D$4="Deutsch", Übersetzung!P2, IF(Start!$D$4="English", Übersetzung!Q2))</f>
        <v>Background and relevance</v>
      </c>
      <c r="C6" s="145"/>
      <c r="D6" s="145"/>
      <c r="E6" s="146"/>
      <c r="J6" s="56"/>
      <c r="K6" s="56"/>
    </row>
    <row r="7" spans="1:11" ht="90" customHeight="1" x14ac:dyDescent="0.35">
      <c r="A7" s="55"/>
      <c r="B7" s="51"/>
      <c r="C7" s="46" t="str">
        <f>IF(Start!$D$4="Deutsch", Übersetzung!P3, IF(Start!$D$4="English", Übersetzung!Q3))</f>
        <v xml:space="preserve">Describe the social, political and economic context that makes the project necessary. Clearly demonstrate why the project is relevant and how it contributes to local development priorities. Please write a maximum of 5 sentences.  </v>
      </c>
      <c r="D7" s="157"/>
      <c r="E7" s="158"/>
      <c r="H7" s="1">
        <f>IF(ISBLANK(D7),0,1)</f>
        <v>0</v>
      </c>
    </row>
    <row r="8" spans="1:11" s="71" customFormat="1" ht="94" customHeight="1" x14ac:dyDescent="0.35">
      <c r="A8" s="72"/>
      <c r="B8" s="75" t="s">
        <v>51</v>
      </c>
      <c r="C8" s="73" t="str">
        <f>IF(Start!$D$4="Deutsch", Übersetzung!P17, IF(Start!$D$4="English", Übersetzung!Q17))</f>
        <v xml:space="preserve">Which of the United Nations Sustainable Development Goals (SDG) does your project primarily contribute to? If necessary, use the field next to the drop-down menu to explain your answer. </v>
      </c>
      <c r="D8" s="74" t="s">
        <v>245</v>
      </c>
      <c r="E8" s="84"/>
      <c r="G8" s="2"/>
      <c r="H8" s="71">
        <f>IF(D8=Listen!C3,0,1)</f>
        <v>0</v>
      </c>
    </row>
    <row r="9" spans="1:11" ht="37.5" customHeight="1" x14ac:dyDescent="0.35">
      <c r="A9" s="55"/>
      <c r="B9" s="147" t="str">
        <f>IF(Start!$D$4="Deutsch", Übersetzung!P4, IF(Start!$D$4="English", Übersetzung!Q4))</f>
        <v>Knowledge Exchange</v>
      </c>
      <c r="C9" s="148"/>
      <c r="D9" s="148"/>
      <c r="E9" s="149"/>
    </row>
    <row r="10" spans="1:11" ht="57.5" customHeight="1" x14ac:dyDescent="0.35">
      <c r="A10" s="55"/>
      <c r="B10" s="54"/>
      <c r="C10" s="18" t="str">
        <f>IF(Start!$D$4="Deutsch", Übersetzung!P5, IF(Start!$D$4="English", Übersetzung!Q5))</f>
        <v xml:space="preserve">Describe the topic or competence on which knowledge is to be exchanged as part of your project. Please write a maximum of 3 sentences.  </v>
      </c>
      <c r="D10" s="157"/>
      <c r="E10" s="158"/>
      <c r="H10" s="1">
        <f t="shared" ref="H10" si="1">IF(ISBLANK(D10),0,1)</f>
        <v>0</v>
      </c>
    </row>
    <row r="11" spans="1:11" ht="35.5" customHeight="1" x14ac:dyDescent="0.35">
      <c r="A11" s="55"/>
      <c r="B11" s="147" t="str">
        <f>IF(Start!$D$4="Deutsch", Übersetzung!P6, IF(Start!$D$4="English", Übersetzung!Q6))</f>
        <v>Target Groups</v>
      </c>
      <c r="C11" s="148"/>
      <c r="D11" s="148"/>
      <c r="E11" s="149"/>
    </row>
    <row r="12" spans="1:11" ht="61.5" customHeight="1" x14ac:dyDescent="0.35">
      <c r="A12" s="55"/>
      <c r="B12" s="54"/>
      <c r="C12" s="18" t="str">
        <f>IF(Start!$D$4="Deutsch", Übersetzung!P7, IF(Start!$D$4="English", Übersetzung!Q7))</f>
        <v xml:space="preserve">Define the target group that will benefit from the project measures. Is there already contact with the target group? Please write a maximum of 3 sentences.  </v>
      </c>
      <c r="D12" s="151"/>
      <c r="E12" s="152"/>
      <c r="H12" s="1">
        <f>IF(ISBLANK(D12),0,1)</f>
        <v>0</v>
      </c>
    </row>
    <row r="13" spans="1:11" ht="38.5" customHeight="1" x14ac:dyDescent="0.35">
      <c r="A13" s="55"/>
      <c r="B13" s="146" t="str">
        <f>IF(Start!$D$4="Deutsch", Übersetzung!P8, IF(Start!$D$4="English", Übersetzung!Q8))</f>
        <v xml:space="preserve">Project objectives and outcomes </v>
      </c>
      <c r="C13" s="148"/>
      <c r="D13" s="148"/>
      <c r="E13" s="148"/>
      <c r="J13" s="56"/>
      <c r="K13" s="56"/>
    </row>
    <row r="14" spans="1:11" ht="63" customHeight="1" x14ac:dyDescent="0.35">
      <c r="A14" s="55"/>
      <c r="B14" s="54"/>
      <c r="C14" s="18" t="str">
        <f>IF(Start!$D$4="Deutsch", Übersetzung!P9, IF(Start!$D$4="English", Übersetzung!Q9))</f>
        <v xml:space="preserve">What is the goal of your project? What specific results should be achieved? Please write in bullet points. </v>
      </c>
      <c r="D14" s="151"/>
      <c r="E14" s="152"/>
      <c r="H14" s="1">
        <f>IF(ISBLANK(D14),0,1)</f>
        <v>0</v>
      </c>
    </row>
    <row r="15" spans="1:11" ht="42" customHeight="1" x14ac:dyDescent="0.35">
      <c r="A15" s="55"/>
      <c r="B15" s="146" t="str">
        <f>IF(Start!$D$4="Deutsch", Übersetzung!P10, IF(Start!$D$4="English", Übersetzung!Q10))</f>
        <v>Planned activities</v>
      </c>
      <c r="C15" s="148"/>
      <c r="D15" s="148"/>
      <c r="E15" s="148"/>
      <c r="J15" s="56"/>
      <c r="K15" s="56"/>
    </row>
    <row r="16" spans="1:11" ht="85.5" customHeight="1" x14ac:dyDescent="0.35">
      <c r="B16" s="19"/>
      <c r="C16" s="42" t="str">
        <f>IF(Start!$D$4="Deutsch", Übersetzung!P11, IF(Start!$D$4="English", Übersetzung!Q11))</f>
        <v xml:space="preserve">What activities will be undertaken to achieve the above objectives and outcomes? Please list the most important ones in the order in which they should be carried out. Please write in bullet points. </v>
      </c>
      <c r="D16" s="151"/>
      <c r="E16" s="152"/>
      <c r="H16" s="1">
        <f t="shared" ref="H16:H20" si="2">IF(ISBLANK(D16),0,1)</f>
        <v>0</v>
      </c>
    </row>
    <row r="17" spans="1:11" ht="37.5" customHeight="1" x14ac:dyDescent="0.35">
      <c r="A17" s="55"/>
      <c r="B17" s="147" t="str">
        <f>IF(Start!$D$4="Deutsch", Übersetzung!P12, IF(Start!$D$4="English", Übersetzung!Q12))</f>
        <v xml:space="preserve">Outlook / Sustainability </v>
      </c>
      <c r="C17" s="148"/>
      <c r="D17" s="148"/>
      <c r="E17" s="149"/>
      <c r="F17" s="6"/>
    </row>
    <row r="18" spans="1:11" ht="55" customHeight="1" x14ac:dyDescent="0.35">
      <c r="A18" s="55"/>
      <c r="B18" s="54"/>
      <c r="C18" s="46" t="str">
        <f>IF(Start!$D$4="Deutsch", Übersetzung!P13, IF(Start!$D$4="English", Übersetzung!Q13))</f>
        <v xml:space="preserve">How would the project be embedded in a longer-term perspective? What should happen after the project? Please write a maximum of 3 sentences.  </v>
      </c>
      <c r="D18" s="151"/>
      <c r="E18" s="152"/>
      <c r="H18" s="1">
        <f t="shared" si="2"/>
        <v>0</v>
      </c>
    </row>
    <row r="19" spans="1:11" ht="41.5" customHeight="1" x14ac:dyDescent="0.35">
      <c r="A19" s="55"/>
      <c r="B19" s="146" t="str">
        <f>IF(Start!$D$4="Deutsch", Übersetzung!P14, IF(Start!$D$4="English", Übersetzung!Q14))</f>
        <v>Role of the partner organisation in the development of the project idea</v>
      </c>
      <c r="C19" s="148"/>
      <c r="D19" s="148"/>
      <c r="E19" s="148"/>
      <c r="J19" s="56"/>
      <c r="K19" s="56"/>
    </row>
    <row r="20" spans="1:11" ht="103" customHeight="1" thickBot="1" x14ac:dyDescent="0.4">
      <c r="B20" s="43"/>
      <c r="C20" s="45" t="str">
        <f>IF(Start!$D$4="Deutsch", Übersetzung!P15, IF(Start!$D$4="English", Übersetzung!Q15))</f>
        <v xml:space="preserve">Please describe how the project idea came about and how you have discussed it with the partner organisation so far. Please write a maximum of 3 sentences.  </v>
      </c>
      <c r="D20" s="159"/>
      <c r="E20" s="160"/>
      <c r="H20" s="1">
        <f t="shared" si="2"/>
        <v>0</v>
      </c>
    </row>
    <row r="21" spans="1:11" ht="15" thickBot="1" x14ac:dyDescent="0.4">
      <c r="I21" s="1" t="str">
        <f>IF(Start!$D$4="Deutsch", Übersetzung!J11, IF(Start!$D$4="English", Übersetzung!K11))</f>
        <v>You have not yet filled in all the required fields in this tab.</v>
      </c>
    </row>
    <row r="22" spans="1:11" ht="21" customHeight="1" thickBot="1" x14ac:dyDescent="0.4">
      <c r="B22" s="124" t="str">
        <f>IF(Start!$D$4="Deutsch", Übersetzung!J10, IF(Start!$D$4="English", Übersetzung!K10))</f>
        <v>Notice:</v>
      </c>
      <c r="C22" s="125"/>
      <c r="D22" s="125"/>
      <c r="E22" s="126"/>
      <c r="I22" s="6"/>
    </row>
    <row r="23" spans="1:11" ht="59.25" customHeight="1" thickBot="1" x14ac:dyDescent="0.4">
      <c r="B23" s="121" t="str">
        <f>IF(A1=1,I24,IF(A1=0,I21,""))</f>
        <v>You have not yet filled in all the required fields in this tab.</v>
      </c>
      <c r="C23" s="122"/>
      <c r="D23" s="122"/>
      <c r="E23" s="123"/>
    </row>
    <row r="24" spans="1:11" ht="47.25" customHeight="1" x14ac:dyDescent="0.35">
      <c r="I24" s="2" t="str">
        <f>IF(Start!$D$4="Deutsch", Übersetzung!J14, IF(Start!$D$4="English", Übersetzung!K14))</f>
        <v>You have entered all the necessary details. Please continue to the next tab.</v>
      </c>
    </row>
    <row r="29" spans="1:11" x14ac:dyDescent="0.35">
      <c r="D29" s="7"/>
    </row>
    <row r="60" spans="12:12" x14ac:dyDescent="0.35">
      <c r="L60" s="1" t="s">
        <v>3</v>
      </c>
    </row>
    <row r="61" spans="12:12" x14ac:dyDescent="0.35">
      <c r="L61" s="8" t="s">
        <v>10</v>
      </c>
    </row>
    <row r="62" spans="12:12" x14ac:dyDescent="0.35">
      <c r="L62" s="8" t="s">
        <v>14</v>
      </c>
    </row>
    <row r="63" spans="12:12" x14ac:dyDescent="0.35">
      <c r="L63" s="8" t="s">
        <v>17</v>
      </c>
    </row>
    <row r="64" spans="12:12" x14ac:dyDescent="0.35">
      <c r="L64" s="8" t="s">
        <v>21</v>
      </c>
    </row>
    <row r="65" spans="12:12" x14ac:dyDescent="0.35">
      <c r="L65" s="8" t="s">
        <v>24</v>
      </c>
    </row>
    <row r="66" spans="12:12" x14ac:dyDescent="0.35">
      <c r="L66" s="8" t="s">
        <v>26</v>
      </c>
    </row>
    <row r="67" spans="12:12" x14ac:dyDescent="0.35">
      <c r="L67" s="8" t="s">
        <v>32</v>
      </c>
    </row>
    <row r="68" spans="12:12" x14ac:dyDescent="0.35">
      <c r="L68" s="8" t="s">
        <v>35</v>
      </c>
    </row>
    <row r="69" spans="12:12" x14ac:dyDescent="0.35">
      <c r="L69" s="8" t="s">
        <v>29</v>
      </c>
    </row>
    <row r="70" spans="12:12" x14ac:dyDescent="0.35">
      <c r="L70" s="8" t="s">
        <v>39</v>
      </c>
    </row>
    <row r="71" spans="12:12" x14ac:dyDescent="0.35">
      <c r="L71" s="8" t="s">
        <v>33</v>
      </c>
    </row>
    <row r="72" spans="12:12" x14ac:dyDescent="0.35">
      <c r="L72" s="8" t="s">
        <v>36</v>
      </c>
    </row>
    <row r="73" spans="12:12" x14ac:dyDescent="0.35">
      <c r="L73" s="8" t="s">
        <v>43</v>
      </c>
    </row>
    <row r="74" spans="12:12" x14ac:dyDescent="0.35">
      <c r="L74" s="8" t="s">
        <v>38</v>
      </c>
    </row>
    <row r="75" spans="12:12" x14ac:dyDescent="0.35">
      <c r="L75" s="8" t="s">
        <v>45</v>
      </c>
    </row>
    <row r="76" spans="12:12" x14ac:dyDescent="0.35">
      <c r="L76" s="8" t="s">
        <v>46</v>
      </c>
    </row>
    <row r="77" spans="12:12" x14ac:dyDescent="0.35">
      <c r="L77" s="8" t="s">
        <v>47</v>
      </c>
    </row>
    <row r="78" spans="12:12" x14ac:dyDescent="0.35">
      <c r="L78" s="8" t="s">
        <v>48</v>
      </c>
    </row>
    <row r="79" spans="12:12" x14ac:dyDescent="0.35">
      <c r="L79" s="8" t="s">
        <v>40</v>
      </c>
    </row>
    <row r="80" spans="12:12" x14ac:dyDescent="0.35">
      <c r="L80" s="8" t="s">
        <v>41</v>
      </c>
    </row>
    <row r="81" spans="12:12" x14ac:dyDescent="0.35">
      <c r="L81" s="8" t="s">
        <v>42</v>
      </c>
    </row>
    <row r="82" spans="12:12" x14ac:dyDescent="0.35">
      <c r="L82" s="8" t="s">
        <v>44</v>
      </c>
    </row>
  </sheetData>
  <sheetProtection algorithmName="SHA-512" hashValue="UhB29sjdFjFVVd0/ArvKyT51BxZEpJrIrxDr95snyXTQKNApWNKyNs5KstP82Mh24qw+V+j1d2KFgCoUw/oELQ==" saltValue="+MoJvIjxrpXEoRloJa7g8A==" spinCount="100000" sheet="1" objects="1" selectLockedCells="1"/>
  <mergeCells count="19">
    <mergeCell ref="B23:E23"/>
    <mergeCell ref="D16:E16"/>
    <mergeCell ref="D20:E20"/>
    <mergeCell ref="D18:E18"/>
    <mergeCell ref="D10:E10"/>
    <mergeCell ref="D14:E14"/>
    <mergeCell ref="B22:E22"/>
    <mergeCell ref="B17:E17"/>
    <mergeCell ref="B19:E19"/>
    <mergeCell ref="B15:E15"/>
    <mergeCell ref="B6:E6"/>
    <mergeCell ref="B11:E11"/>
    <mergeCell ref="B9:E9"/>
    <mergeCell ref="B13:E13"/>
    <mergeCell ref="B2:E2"/>
    <mergeCell ref="D12:E12"/>
    <mergeCell ref="C4:E4"/>
    <mergeCell ref="D5:E5"/>
    <mergeCell ref="D7:E7"/>
  </mergeCells>
  <conditionalFormatting sqref="B23">
    <cfRule type="expression" dxfId="14" priority="12" stopIfTrue="1">
      <formula>#REF!=0</formula>
    </cfRule>
    <cfRule type="cellIs" dxfId="13" priority="13" stopIfTrue="1" operator="equal">
      <formula>$I$24</formula>
    </cfRule>
  </conditionalFormatting>
  <conditionalFormatting sqref="B23:E23">
    <cfRule type="cellIs" dxfId="12" priority="2" stopIfTrue="1" operator="equal">
      <formula>$I$24</formula>
    </cfRule>
    <cfRule type="cellIs" dxfId="11" priority="3" stopIfTrue="1" operator="equal">
      <formula>$I$21</formula>
    </cfRule>
  </conditionalFormatting>
  <dataValidations count="6">
    <dataValidation allowBlank="1" showInputMessage="1" showErrorMessage="1" prompt="Bitte beantworten Sie die Frage in nicht mehr als 5 Sätzen." sqref="B13" xr:uid="{00000000-0002-0000-0500-000001000000}"/>
    <dataValidation showDropDown="1" showInputMessage="1" showErrorMessage="1" sqref="D10:E10" xr:uid="{861147AD-9085-45CE-B7B2-897C0511CF1E}"/>
    <dataValidation allowBlank="1" showErrorMessage="1" sqref="C10 B11 B9 C20 C12 B15 C14 B17 C16 B19 C18 C7:C8" xr:uid="{00000000-0002-0000-0500-000002000000}"/>
    <dataValidation type="list" allowBlank="1" showInputMessage="1" showErrorMessage="1" sqref="F7:F11" xr:uid="{00000000-0002-0000-0500-000000000000}">
      <formula1>$L$61:$L$82</formula1>
    </dataValidation>
    <dataValidation allowBlank="1" showInputMessage="1" showErrorMessage="1" prompt="Unter https://unric.org/de/17ziele/ finden Sie mehr Informationen zu den SDG. _x000a__x000a_You can find more information on the SDGs at https://unric.org/de/17ziele/. " sqref="B8" xr:uid="{465016B8-7750-43C8-B303-40E09DE82578}"/>
    <dataValidation allowBlank="1" showErrorMessage="1" prompt="Bitte beantworten Sie die Frage in nicht mehr als 5 Sätzen." sqref="B20 B18 B16 B14 B12 B10 B7 B5" xr:uid="{DC43CF38-9BFE-4B3C-B9D3-073CA8ABA451}"/>
  </dataValidations>
  <hyperlinks>
    <hyperlink ref="B8" r:id="rId1" xr:uid="{19BE424E-77E5-4ED5-9141-660380C2CC47}"/>
  </hyperlinks>
  <pageMargins left="0.7" right="0.7" top="0.78740157499999996" bottom="0.78740157499999996"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0DA5183-0BF5-4D5D-A47E-8EC5397CF8F2}">
          <x14:formula1>
            <xm:f>Listen!$C$3:$C$8</xm:f>
          </x14:formula1>
          <xm:sqref>D8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84"/>
  <sheetViews>
    <sheetView showRowColHeaders="0" zoomScale="85" zoomScaleNormal="85" workbookViewId="0">
      <selection activeCell="E4" sqref="E4"/>
    </sheetView>
  </sheetViews>
  <sheetFormatPr baseColWidth="10" defaultColWidth="11.453125" defaultRowHeight="14.5" x14ac:dyDescent="0.35"/>
  <cols>
    <col min="1" max="1" width="9.54296875" style="1" customWidth="1"/>
    <col min="2" max="2" width="4.81640625" style="1" customWidth="1"/>
    <col min="3" max="3" width="30.81640625" style="1" customWidth="1"/>
    <col min="4" max="4" width="14.81640625" style="1" customWidth="1"/>
    <col min="5" max="5" width="58.1796875" style="1" customWidth="1"/>
    <col min="6" max="6" width="93.1796875" style="1" hidden="1" customWidth="1"/>
    <col min="7" max="7" width="11.453125" style="2" hidden="1" customWidth="1"/>
    <col min="8" max="8" width="17.81640625" style="1" hidden="1" customWidth="1"/>
    <col min="9" max="9" width="20" style="1" hidden="1" customWidth="1"/>
    <col min="10" max="13" width="11.453125" style="1" customWidth="1"/>
    <col min="14" max="16384" width="11.453125" style="1"/>
  </cols>
  <sheetData>
    <row r="1" spans="1:8" ht="15" thickBot="1" x14ac:dyDescent="0.4">
      <c r="A1" s="17">
        <f>IF(SUM(H4:H21)=18,1,0)</f>
        <v>0</v>
      </c>
    </row>
    <row r="2" spans="1:8" ht="39" customHeight="1" thickBot="1" x14ac:dyDescent="0.4">
      <c r="B2" s="119" t="str">
        <f>IF(Start!$D$4="Deutsch",Übersetzung!D4,IF(Start!$D$4="English", Übersetzung!E4))</f>
        <v>Information about your organisation</v>
      </c>
      <c r="C2" s="127"/>
      <c r="D2" s="127"/>
      <c r="E2" s="120"/>
    </row>
    <row r="3" spans="1:8" ht="15" thickBot="1" x14ac:dyDescent="0.4"/>
    <row r="4" spans="1:8" ht="42" customHeight="1" x14ac:dyDescent="0.35">
      <c r="B4" s="168" t="str">
        <f>IF(Start!$D$4="Deutsch",Übersetzung!A13,IF(Start!$D$4="English", Übersetzung!B13))</f>
        <v>Address of your organisation:</v>
      </c>
      <c r="C4" s="169"/>
      <c r="D4" s="50" t="str">
        <f>IF(Start!$D$4="Deutsch",Übersetzung!A14,IF(Start!$D$4="English", Übersetzung!B14))</f>
        <v>Street:</v>
      </c>
      <c r="E4" s="82"/>
      <c r="H4" s="1">
        <f>IF(ISBLANK(E4),0,1)</f>
        <v>0</v>
      </c>
    </row>
    <row r="5" spans="1:8" ht="45" customHeight="1" x14ac:dyDescent="0.35">
      <c r="B5" s="170"/>
      <c r="C5" s="171"/>
      <c r="D5" s="90" t="str">
        <f>IF(Start!$D$4="Deutsch",Übersetzung!A15,IF(Start!$D$4="English", Übersetzung!B15))</f>
        <v>Postcode/City:</v>
      </c>
      <c r="E5" s="79"/>
      <c r="H5" s="1">
        <f t="shared" ref="H5:H12" si="0">IF(ISBLANK(E5),0,1)</f>
        <v>0</v>
      </c>
    </row>
    <row r="6" spans="1:8" ht="46.5" customHeight="1" x14ac:dyDescent="0.35">
      <c r="B6" s="170"/>
      <c r="C6" s="171"/>
      <c r="D6" s="91" t="str">
        <f>IF(Start!$D$4="Deutsch",Übersetzung!A16,IF(Start!$D$4="English", Übersetzung!B16))</f>
        <v>Telephone:</v>
      </c>
      <c r="E6" s="79"/>
      <c r="H6" s="1">
        <f t="shared" si="0"/>
        <v>0</v>
      </c>
    </row>
    <row r="7" spans="1:8" ht="43.5" customHeight="1" x14ac:dyDescent="0.35">
      <c r="B7" s="170"/>
      <c r="C7" s="171"/>
      <c r="D7" s="93" t="str">
        <f>IF(Start!$D$4="Deutsch",Übersetzung!A17,IF(Start!$D$4="English", Übersetzung!B17))</f>
        <v xml:space="preserve">Email: </v>
      </c>
      <c r="E7" s="94"/>
      <c r="H7" s="1">
        <f t="shared" si="0"/>
        <v>0</v>
      </c>
    </row>
    <row r="8" spans="1:8" ht="56.5" customHeight="1" thickBot="1" x14ac:dyDescent="0.4">
      <c r="B8" s="172"/>
      <c r="C8" s="173"/>
      <c r="D8" s="92" t="str">
        <f>IF(Start!$D$4="Deutsch",Übersetzung!A18,IF(Start!$D$4="English", Übersetzung!B18))</f>
        <v>Link to website / social media:</v>
      </c>
      <c r="E8" s="81"/>
      <c r="H8" s="1">
        <f t="shared" si="0"/>
        <v>0</v>
      </c>
    </row>
    <row r="9" spans="1:8" ht="42.75" customHeight="1" x14ac:dyDescent="0.35">
      <c r="B9" s="161" t="s">
        <v>51</v>
      </c>
      <c r="C9" s="162" t="str">
        <f>IF(Start!$D$4="Deutsch",Übersetzung!A19,IF(Start!$D$4="English", Übersetzung!B19))</f>
        <v>Contact person:</v>
      </c>
      <c r="D9" s="23" t="str">
        <f>IF(Start!$D$4="Deutsch",Übersetzung!A20,IF(Start!$D$4="English", Übersetzung!B20))</f>
        <v>Name:</v>
      </c>
      <c r="E9" s="82"/>
      <c r="H9" s="1">
        <f t="shared" si="0"/>
        <v>0</v>
      </c>
    </row>
    <row r="10" spans="1:8" ht="30" customHeight="1" x14ac:dyDescent="0.35">
      <c r="B10" s="128"/>
      <c r="C10" s="163"/>
      <c r="D10" s="24" t="str">
        <f>IF(Start!$D$4="Deutsch",Übersetzung!A17,IF(Start!$D$4="English", Übersetzung!B17))</f>
        <v xml:space="preserve">Email: </v>
      </c>
      <c r="E10" s="94"/>
      <c r="F10" s="6"/>
      <c r="H10" s="1">
        <f t="shared" si="0"/>
        <v>0</v>
      </c>
    </row>
    <row r="11" spans="1:8" ht="37" customHeight="1" x14ac:dyDescent="0.35">
      <c r="B11" s="128"/>
      <c r="C11" s="163"/>
      <c r="D11" s="24" t="str">
        <f>IF(Start!$D$4="Deutsch",Übersetzung!A16,IF(Start!$D$4="English", Übersetzung!B16))</f>
        <v>Telephone:</v>
      </c>
      <c r="E11" s="95"/>
      <c r="H11" s="1">
        <f t="shared" si="0"/>
        <v>0</v>
      </c>
    </row>
    <row r="12" spans="1:8" ht="48" customHeight="1" thickBot="1" x14ac:dyDescent="0.4">
      <c r="B12" s="129"/>
      <c r="C12" s="164"/>
      <c r="D12" s="92" t="str">
        <f>IF(Start!$D$4="Deutsch",Übersetzung!A21,IF(Start!$D$4="English", Übersetzung!B21))</f>
        <v>Position within the organisation:</v>
      </c>
      <c r="E12" s="83"/>
      <c r="H12" s="1">
        <f t="shared" si="0"/>
        <v>0</v>
      </c>
    </row>
    <row r="13" spans="1:8" ht="57" customHeight="1" x14ac:dyDescent="0.35">
      <c r="B13" s="20"/>
      <c r="C13" s="165" t="str">
        <f>IF(Start!$D$4="Deutsch",Übersetzung!A22,IF(Start!$D$4="English", Übersetzung!B22))</f>
        <v>Is your organisation legally registered?</v>
      </c>
      <c r="D13" s="166"/>
      <c r="E13" s="27" t="s">
        <v>245</v>
      </c>
      <c r="H13" s="1">
        <f>IF(E13=Listen!E1,0,1)</f>
        <v>0</v>
      </c>
    </row>
    <row r="14" spans="1:8" ht="57" customHeight="1" x14ac:dyDescent="0.35">
      <c r="B14" s="21"/>
      <c r="C14" s="165" t="str">
        <f>IF(Start!$D$4="Deutsch",Übersetzung!A23,IF(Start!$D$4="English", Übersetzung!B23))</f>
        <v>Which legal form does your organisation have?</v>
      </c>
      <c r="D14" s="166"/>
      <c r="E14" s="26" t="s">
        <v>245</v>
      </c>
      <c r="H14" s="1">
        <f>IF(E14=Listen!E1,0,1)</f>
        <v>0</v>
      </c>
    </row>
    <row r="15" spans="1:8" ht="57" customHeight="1" x14ac:dyDescent="0.35">
      <c r="B15" s="63"/>
      <c r="C15" s="165" t="str">
        <f>IF(Start!$D$4="Deutsch",Übersetzung!A24,IF(Start!$D$4="English", Übersetzung!B24))</f>
        <v>If you have indicated ‘Other’, what is the legal form of your organisation?</v>
      </c>
      <c r="D15" s="166"/>
      <c r="E15" s="80"/>
      <c r="F15" s="1">
        <f>IF(ISBLANK(E15),0,1)</f>
        <v>0</v>
      </c>
      <c r="G15" s="2">
        <f>IF(E14=Listen!E11, 1, 2)</f>
        <v>2</v>
      </c>
      <c r="H15" s="1">
        <f>IF(F15+G15&gt;1, 1, 0)</f>
        <v>1</v>
      </c>
    </row>
    <row r="16" spans="1:8" ht="57" customHeight="1" x14ac:dyDescent="0.35">
      <c r="A16" s="55"/>
      <c r="B16" s="76"/>
      <c r="C16" s="174" t="str">
        <f>IF(Start!$D$4="Deutsch",Übersetzung!A29,IF(Start!$D$4="English", Übersetzung!B29))</f>
        <v>Has your organisation already received funding from GIZ (or CIM)?</v>
      </c>
      <c r="D16" s="175"/>
      <c r="E16" s="26" t="s">
        <v>245</v>
      </c>
      <c r="H16" s="1">
        <f>IF(E16=Listen!E1,0,1)</f>
        <v>0</v>
      </c>
    </row>
    <row r="17" spans="1:9" ht="57" customHeight="1" x14ac:dyDescent="0.35">
      <c r="A17" s="55"/>
      <c r="B17" s="76"/>
      <c r="C17" s="174" t="str">
        <f>IF(Start!$D$4="Deutsch",Übersetzung!A30,IF(Start!$D$4="English", Übersetzung!B30))</f>
        <v>If yes: What was the title of the most recently funded project and in which country was it realised?</v>
      </c>
      <c r="D17" s="175"/>
      <c r="E17" s="80"/>
      <c r="F17" s="1">
        <f>IF(ISBLANK(E17),0,1)</f>
        <v>0</v>
      </c>
      <c r="G17" s="2">
        <f>IF(E16=Listen!E2,1,2)</f>
        <v>2</v>
      </c>
      <c r="H17" s="1">
        <f>IF(F17+G17&gt;1, 1, 0)</f>
        <v>1</v>
      </c>
    </row>
    <row r="18" spans="1:9" ht="57" customHeight="1" x14ac:dyDescent="0.35">
      <c r="B18" s="20"/>
      <c r="C18" s="165" t="str">
        <f>IF(Start!$D$4="Deutsch",Übersetzung!A25,IF(Start!$D$4="English", Übersetzung!B25))</f>
        <v>Total number of members of the association</v>
      </c>
      <c r="D18" s="166"/>
      <c r="E18" s="85"/>
      <c r="H18" s="1">
        <f>IF(ISBLANK(E18),0,1)</f>
        <v>0</v>
      </c>
      <c r="I18" s="1">
        <f t="shared" ref="I18" si="1">IF(ISERROR(E19/E18),0,IF(E19/E18&gt;=0.5,1,0))</f>
        <v>0</v>
      </c>
    </row>
    <row r="19" spans="1:9" ht="57" customHeight="1" x14ac:dyDescent="0.35">
      <c r="B19" s="21"/>
      <c r="C19" s="165" t="str">
        <f>IF(Start!$D$4="Deutsch",Übersetzung!A26,IF(Start!$D$4="English", Übersetzung!B26))</f>
        <v>Total number of association members with a migration history</v>
      </c>
      <c r="D19" s="166"/>
      <c r="E19" s="86"/>
      <c r="H19" s="1">
        <f>IF(ISBLANK(E19),0,1)</f>
        <v>0</v>
      </c>
    </row>
    <row r="20" spans="1:9" ht="57" customHeight="1" x14ac:dyDescent="0.35">
      <c r="B20" s="21"/>
      <c r="C20" s="165" t="str">
        <f>IF(Start!$D$4="Deutsch",Übersetzung!A27,IF(Start!$D$4="English", Übersetzung!B27))</f>
        <v>Total number of board members</v>
      </c>
      <c r="D20" s="166"/>
      <c r="E20" s="86"/>
      <c r="H20" s="1">
        <f>IF(ISBLANK(E20),0,1)</f>
        <v>0</v>
      </c>
      <c r="I20" s="1">
        <f>IF(ISERROR(E21/E20),0,IF(E21/E20&gt;=0.5,1,0))</f>
        <v>0</v>
      </c>
    </row>
    <row r="21" spans="1:9" ht="57" customHeight="1" thickBot="1" x14ac:dyDescent="0.4">
      <c r="B21" s="96"/>
      <c r="C21" s="164" t="str">
        <f>IF(Start!$D$4="Deutsch",Übersetzung!A28,IF(Start!$D$4="English", Übersetzung!B28))</f>
        <v>Total number of board members with a migration history</v>
      </c>
      <c r="D21" s="167"/>
      <c r="E21" s="87"/>
      <c r="H21" s="1">
        <f>IF(ISBLANK(E21),0,1)</f>
        <v>0</v>
      </c>
    </row>
    <row r="22" spans="1:9" ht="15" thickBot="1" x14ac:dyDescent="0.4">
      <c r="I22" s="1" t="str">
        <f>IF(SUM(I18:I21)&gt;0,"Ja","Nein")</f>
        <v>Nein</v>
      </c>
    </row>
    <row r="23" spans="1:9" ht="21" customHeight="1" thickBot="1" x14ac:dyDescent="0.4">
      <c r="B23" s="124" t="str">
        <f>IF(Start!$D$4="Deutsch", Übersetzung!J10, IF(Start!$D$4="English", Übersetzung!K10))</f>
        <v>Notice:</v>
      </c>
      <c r="C23" s="125"/>
      <c r="D23" s="125"/>
      <c r="E23" s="126"/>
      <c r="I23" s="6"/>
    </row>
    <row r="24" spans="1:9" ht="59.25" customHeight="1" thickBot="1" x14ac:dyDescent="0.4">
      <c r="B24" s="121" t="str">
        <f>IF(A1=1,I26,'3'!I25)</f>
        <v>You have not yet filled in all the required fields in this tab.</v>
      </c>
      <c r="C24" s="122"/>
      <c r="D24" s="122"/>
      <c r="E24" s="123"/>
    </row>
    <row r="25" spans="1:9" ht="47.25" customHeight="1" x14ac:dyDescent="0.35">
      <c r="I25" s="2" t="str">
        <f>IF(Start!$D$4="Deutsch", Übersetzung!J11, IF(Start!$D$4="English", Übersetzung!K11))</f>
        <v>You have not yet filled in all the required fields in this tab.</v>
      </c>
    </row>
    <row r="26" spans="1:9" x14ac:dyDescent="0.35">
      <c r="I26" s="1" t="str">
        <f>IF(Start!$D$4="Deutsch", Übersetzung!J14, IF(Start!$D$4="English", Übersetzung!K14))</f>
        <v>You have entered all the necessary details. Please continue to the next tab.</v>
      </c>
    </row>
    <row r="30" spans="1:9" x14ac:dyDescent="0.35">
      <c r="D30" s="7"/>
    </row>
    <row r="73" spans="12:12" x14ac:dyDescent="0.35">
      <c r="L73" s="8"/>
    </row>
    <row r="74" spans="12:12" x14ac:dyDescent="0.35">
      <c r="L74" s="8"/>
    </row>
    <row r="75" spans="12:12" x14ac:dyDescent="0.35">
      <c r="L75" s="8"/>
    </row>
    <row r="76" spans="12:12" x14ac:dyDescent="0.35">
      <c r="L76" s="8"/>
    </row>
    <row r="77" spans="12:12" x14ac:dyDescent="0.35">
      <c r="L77" s="8"/>
    </row>
    <row r="78" spans="12:12" x14ac:dyDescent="0.35">
      <c r="L78" s="8"/>
    </row>
    <row r="79" spans="12:12" x14ac:dyDescent="0.35">
      <c r="L79" s="8"/>
    </row>
    <row r="80" spans="12:12" x14ac:dyDescent="0.35">
      <c r="L80" s="8"/>
    </row>
    <row r="81" spans="12:12" x14ac:dyDescent="0.35">
      <c r="L81" s="8"/>
    </row>
    <row r="82" spans="12:12" x14ac:dyDescent="0.35">
      <c r="L82" s="8"/>
    </row>
    <row r="83" spans="12:12" x14ac:dyDescent="0.35">
      <c r="L83" s="8"/>
    </row>
    <row r="84" spans="12:12" x14ac:dyDescent="0.35">
      <c r="L84" s="8"/>
    </row>
  </sheetData>
  <sheetProtection algorithmName="SHA-512" hashValue="rLG/bG8pRSZT5qa5UHj7cmVnvwrFFgUqEsVIrWt1lG+9MAiZHDJ7hlODchxoSLgP+jFJRCEXJVMv5qMUBfVM+A==" saltValue="65MTW+4NikZzNGjmD4+VxA==" spinCount="100000" sheet="1" objects="1" formatRows="0" selectLockedCells="1"/>
  <mergeCells count="15">
    <mergeCell ref="B2:E2"/>
    <mergeCell ref="C13:D13"/>
    <mergeCell ref="C19:D19"/>
    <mergeCell ref="B4:C8"/>
    <mergeCell ref="C16:D16"/>
    <mergeCell ref="C17:D17"/>
    <mergeCell ref="B23:E23"/>
    <mergeCell ref="B24:E24"/>
    <mergeCell ref="B9:B12"/>
    <mergeCell ref="C9:C12"/>
    <mergeCell ref="C14:D14"/>
    <mergeCell ref="C15:D15"/>
    <mergeCell ref="C18:D18"/>
    <mergeCell ref="C20:D20"/>
    <mergeCell ref="C21:D21"/>
  </mergeCells>
  <conditionalFormatting sqref="B24">
    <cfRule type="expression" dxfId="10" priority="3" stopIfTrue="1">
      <formula>$A$1=0</formula>
    </cfRule>
  </conditionalFormatting>
  <conditionalFormatting sqref="I26">
    <cfRule type="cellIs" dxfId="9" priority="4" stopIfTrue="1" operator="equal">
      <formula>$I$25</formula>
    </cfRule>
  </conditionalFormatting>
  <conditionalFormatting sqref="B24:E24">
    <cfRule type="cellIs" dxfId="8" priority="1" operator="equal">
      <formula>$I$26</formula>
    </cfRule>
  </conditionalFormatting>
  <dataValidations count="5">
    <dataValidation type="textLength" operator="lessThan" allowBlank="1" showInputMessage="1" showErrorMessage="1" sqref="E5:E8 E10:E12" xr:uid="{00000000-0002-0000-0700-000000000000}">
      <formula1>500</formula1>
    </dataValidation>
    <dataValidation allowBlank="1" showErrorMessage="1" sqref="B4 C9 C18:C21 B16:B17 C13:C15" xr:uid="{00000000-0002-0000-0700-000001000000}"/>
    <dataValidation allowBlank="1" showInputMessage="1" showErrorMessage="1" prompt="Wer ist im Verein die Ansprechperson für die Projektidee?_x000a__x000a_Who is the contact person for the project idea in the association?_x000a_" sqref="B9:B12" xr:uid="{00000000-0002-0000-0700-000002000000}"/>
    <dataValidation type="decimal" operator="greaterThanOrEqual" allowBlank="1" showInputMessage="1" showErrorMessage="1" sqref="E18:E21" xr:uid="{00000000-0002-0000-0700-000004000000}">
      <formula1>0</formula1>
    </dataValidation>
    <dataValidation type="list" allowBlank="1" showInputMessage="1" showErrorMessage="1" sqref="F4" xr:uid="{00000000-0002-0000-0700-000005000000}">
      <formula1>$L$73:$L$84</formula1>
    </dataValidation>
  </dataValidations>
  <pageMargins left="0.7" right="0.7" top="0.78740157499999996" bottom="0.78740157499999996"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6000000}">
          <x14:formula1>
            <xm:f>Listen!$E$1:$E$4</xm:f>
          </x14:formula1>
          <xm:sqref>E13</xm:sqref>
        </x14:dataValidation>
        <x14:dataValidation type="list" allowBlank="1" showInputMessage="1" showErrorMessage="1" xr:uid="{00000000-0002-0000-0700-000007000000}">
          <x14:formula1>
            <xm:f>Listen!$E$1:$E$3</xm:f>
          </x14:formula1>
          <xm:sqref>E16</xm:sqref>
        </x14:dataValidation>
        <x14:dataValidation type="list" allowBlank="1" showInputMessage="1" showErrorMessage="1" xr:uid="{00000000-0002-0000-0700-000008000000}">
          <x14:formula1>
            <xm:f>Listen!$E$6:$E$11</xm:f>
          </x14:formula1>
          <xm:sqref>E14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76"/>
  <sheetViews>
    <sheetView showRowColHeaders="0" zoomScale="85" zoomScaleNormal="85" workbookViewId="0">
      <selection activeCell="E5" sqref="E5"/>
    </sheetView>
  </sheetViews>
  <sheetFormatPr baseColWidth="10" defaultColWidth="11.453125" defaultRowHeight="14.5" x14ac:dyDescent="0.35"/>
  <cols>
    <col min="1" max="1" width="9.54296875" style="1" customWidth="1"/>
    <col min="2" max="2" width="4.81640625" style="1" customWidth="1"/>
    <col min="3" max="3" width="21.1796875" style="1" customWidth="1"/>
    <col min="4" max="4" width="27" style="1" customWidth="1"/>
    <col min="5" max="5" width="58.1796875" style="1" customWidth="1"/>
    <col min="6" max="6" width="93.1796875" style="1" hidden="1" customWidth="1"/>
    <col min="7" max="7" width="11.453125" style="2" hidden="1" customWidth="1"/>
    <col min="8" max="8" width="17.81640625" style="1" hidden="1" customWidth="1"/>
    <col min="9" max="9" width="20" style="1" hidden="1" customWidth="1"/>
    <col min="10" max="11" width="11.453125" style="1" customWidth="1"/>
    <col min="12" max="12" width="11.453125" style="1" hidden="1" customWidth="1"/>
    <col min="13" max="13" width="11.453125" style="1" customWidth="1"/>
    <col min="14" max="16384" width="11.453125" style="1"/>
  </cols>
  <sheetData>
    <row r="1" spans="1:9" ht="15" thickBot="1" x14ac:dyDescent="0.4">
      <c r="A1" s="17">
        <f>IF(SUM(H4:H11)=8,1,0)</f>
        <v>0</v>
      </c>
    </row>
    <row r="2" spans="1:9" ht="39" customHeight="1" thickBot="1" x14ac:dyDescent="0.4">
      <c r="B2" s="150" t="str">
        <f>IF(Start!$D$4="Deutsch",Übersetzung!A54,IF(Start!$D$4="English", Übersetzung!B54))</f>
        <v>Information about your project partner (Partner Organisation)</v>
      </c>
      <c r="C2" s="127"/>
      <c r="D2" s="127"/>
      <c r="E2" s="120"/>
    </row>
    <row r="3" spans="1:9" ht="15" thickBot="1" x14ac:dyDescent="0.4"/>
    <row r="4" spans="1:9" ht="42" customHeight="1" x14ac:dyDescent="0.35">
      <c r="B4" s="176" t="s">
        <v>51</v>
      </c>
      <c r="C4" s="179" t="str">
        <f>IF(Start!$D$4="Deutsch",Übersetzung!A55,IF(Start!$D$4="English", Übersetzung!B55))</f>
        <v>Project partner in the country of implementation</v>
      </c>
      <c r="D4" s="50" t="str">
        <f>IF(Start!$D$4="Deutsch",Übersetzung!A20,IF(Start!$D$4="English", Übersetzung!B20))</f>
        <v>Name:</v>
      </c>
      <c r="E4" s="25" t="str">
        <f>IF('1'!D6=0,I19,'1'!D6)</f>
        <v>Will be transferred from first sheet</v>
      </c>
      <c r="H4" s="1">
        <f>IF(ISBLANK(E4),0,1)</f>
        <v>1</v>
      </c>
    </row>
    <row r="5" spans="1:9" ht="45" customHeight="1" x14ac:dyDescent="0.35">
      <c r="B5" s="177"/>
      <c r="C5" s="180"/>
      <c r="D5" s="91" t="str">
        <f>IF(Start!$D$4="Deutsch",Übersetzung!A19,IF(Start!$D$4="English", Übersetzung!B19))</f>
        <v>Contact person:</v>
      </c>
      <c r="E5" s="28"/>
      <c r="H5" s="1">
        <f t="shared" ref="H5:H7" si="0">IF(ISBLANK(E5),0,1)</f>
        <v>0</v>
      </c>
    </row>
    <row r="6" spans="1:9" ht="46.5" customHeight="1" x14ac:dyDescent="0.35">
      <c r="B6" s="177"/>
      <c r="C6" s="180"/>
      <c r="D6" s="49" t="str">
        <f>IF(Start!$D$4="Deutsch",Übersetzung!A16,IF(Start!$D$4="English", Übersetzung!B16))</f>
        <v>Telephone:</v>
      </c>
      <c r="E6" s="28"/>
      <c r="H6" s="1">
        <f t="shared" si="0"/>
        <v>0</v>
      </c>
    </row>
    <row r="7" spans="1:9" ht="43.5" customHeight="1" x14ac:dyDescent="0.35">
      <c r="B7" s="178"/>
      <c r="C7" s="180"/>
      <c r="D7" s="49" t="str">
        <f>IF(Start!$D$4="Deutsch",Übersetzung!A17,IF(Start!$D$4="English", Übersetzung!B17))</f>
        <v xml:space="preserve">Email: </v>
      </c>
      <c r="E7" s="102"/>
      <c r="H7" s="1">
        <f t="shared" si="0"/>
        <v>0</v>
      </c>
    </row>
    <row r="8" spans="1:9" ht="57" customHeight="1" x14ac:dyDescent="0.35">
      <c r="B8" s="20"/>
      <c r="C8" s="165" t="str">
        <f>IF(Start!$D$4="Deutsch",Übersetzung!A57,IF(Start!$D$4="English", Übersetzung!B57))</f>
        <v>Is it a legally recognised non-profit organisation?</v>
      </c>
      <c r="D8" s="166"/>
      <c r="E8" s="28" t="s">
        <v>245</v>
      </c>
      <c r="H8" s="1">
        <f>IF(E8=Listen!E1,0,1)</f>
        <v>0</v>
      </c>
    </row>
    <row r="9" spans="1:9" ht="57" customHeight="1" x14ac:dyDescent="0.35">
      <c r="B9" s="21"/>
      <c r="C9" s="165" t="str">
        <f>IF(Start!$D$4="Deutsch",Übersetzung!A58,IF(Start!$D$4="English", Übersetzung!B58))</f>
        <v>Please briefly describe the organisation (e.g. organisational form, objectives, topics, regional focus...)</v>
      </c>
      <c r="D9" s="166"/>
      <c r="E9" s="28"/>
      <c r="H9" s="1">
        <f>IF(ISBLANK(E9),0,1)</f>
        <v>0</v>
      </c>
    </row>
    <row r="10" spans="1:9" ht="63" customHeight="1" x14ac:dyDescent="0.35">
      <c r="B10" s="20"/>
      <c r="C10" s="165" t="str">
        <f>IF(Start!$D$4="Deutsch",Übersetzung!A59,IF(Start!$D$4="English", Übersetzung!B59))</f>
        <v>Have you already carried out projects with the partner organisation?</v>
      </c>
      <c r="D10" s="166"/>
      <c r="E10" s="29" t="s">
        <v>245</v>
      </c>
      <c r="H10" s="1">
        <f>IF(E10=Listen!E1,0,1)</f>
        <v>0</v>
      </c>
    </row>
    <row r="11" spans="1:9" ht="57" customHeight="1" thickBot="1" x14ac:dyDescent="0.4">
      <c r="B11" s="96"/>
      <c r="C11" s="164" t="str">
        <f>IF(Start!$D$4="Deutsch",Übersetzung!A60,IF(Start!$D$4="English", Übersetzung!B60))</f>
        <v>If yes, please briefly describe the most recently realised project</v>
      </c>
      <c r="D11" s="167"/>
      <c r="E11" s="103"/>
      <c r="H11" s="1">
        <f>IF(ISBLANK(E11),0,1)</f>
        <v>0</v>
      </c>
    </row>
    <row r="13" spans="1:9" x14ac:dyDescent="0.35">
      <c r="I13" s="22"/>
    </row>
    <row r="14" spans="1:9" ht="15" thickBot="1" x14ac:dyDescent="0.4"/>
    <row r="15" spans="1:9" ht="21" customHeight="1" thickBot="1" x14ac:dyDescent="0.4">
      <c r="B15" s="124" t="str">
        <f>IF(Start!$D$4="Deutsch", Übersetzung!J10, IF(Start!$D$4="English", Übersetzung!K10))</f>
        <v>Notice:</v>
      </c>
      <c r="C15" s="125"/>
      <c r="D15" s="125"/>
      <c r="E15" s="126"/>
      <c r="I15" s="6"/>
    </row>
    <row r="16" spans="1:9" ht="59.25" customHeight="1" thickBot="1" x14ac:dyDescent="0.4">
      <c r="B16" s="121" t="str">
        <f>IF(A1=1,I17,I18)</f>
        <v>You have not yet filled in all the required fields in this tab.</v>
      </c>
      <c r="C16" s="122"/>
      <c r="D16" s="122"/>
      <c r="E16" s="123"/>
    </row>
    <row r="17" spans="4:9" ht="47.25" customHeight="1" x14ac:dyDescent="0.35">
      <c r="I17" s="64" t="str">
        <f>IF(Start!$D$4="Deutsch", Übersetzung!J14, IF(Start!$D$4="English", Übersetzung!K14))</f>
        <v>You have entered all the necessary details. Please continue to the next tab.</v>
      </c>
    </row>
    <row r="18" spans="4:9" x14ac:dyDescent="0.35">
      <c r="I18" s="1" t="str">
        <f>IF(Start!$D$4="Deutsch", Übersetzung!J11, IF(Start!$D$4="English", Übersetzung!K11))</f>
        <v>You have not yet filled in all the required fields in this tab.</v>
      </c>
    </row>
    <row r="19" spans="4:9" x14ac:dyDescent="0.35">
      <c r="I19" s="1" t="str">
        <f>IF(Start!$D$4="Deutsch",Übersetzung!A56,IF(Start!$D$4="English", Übersetzung!B56))</f>
        <v>Will be transferred from first sheet</v>
      </c>
    </row>
    <row r="22" spans="4:9" x14ac:dyDescent="0.35">
      <c r="D22" s="7"/>
    </row>
    <row r="54" spans="12:12" x14ac:dyDescent="0.35">
      <c r="L54" s="8"/>
    </row>
    <row r="55" spans="12:12" x14ac:dyDescent="0.35">
      <c r="L55" s="8"/>
    </row>
    <row r="56" spans="12:12" x14ac:dyDescent="0.35">
      <c r="L56" s="8"/>
    </row>
    <row r="57" spans="12:12" x14ac:dyDescent="0.35">
      <c r="L57" s="8"/>
    </row>
    <row r="58" spans="12:12" x14ac:dyDescent="0.35">
      <c r="L58" s="8" t="s">
        <v>3</v>
      </c>
    </row>
    <row r="59" spans="12:12" x14ac:dyDescent="0.35">
      <c r="L59" s="8" t="s">
        <v>23</v>
      </c>
    </row>
    <row r="60" spans="12:12" x14ac:dyDescent="0.35">
      <c r="L60" s="8" t="s">
        <v>56</v>
      </c>
    </row>
    <row r="61" spans="12:12" x14ac:dyDescent="0.35">
      <c r="L61" s="8" t="s">
        <v>28</v>
      </c>
    </row>
    <row r="62" spans="12:12" x14ac:dyDescent="0.35">
      <c r="L62" s="8" t="s">
        <v>31</v>
      </c>
    </row>
    <row r="63" spans="12:12" x14ac:dyDescent="0.35">
      <c r="L63" s="8" t="s">
        <v>20</v>
      </c>
    </row>
    <row r="64" spans="12:12" x14ac:dyDescent="0.35">
      <c r="L64" s="8" t="s">
        <v>37</v>
      </c>
    </row>
    <row r="65" spans="12:12" x14ac:dyDescent="0.35">
      <c r="L65" s="8"/>
    </row>
    <row r="66" spans="12:12" x14ac:dyDescent="0.35">
      <c r="L66" s="8"/>
    </row>
    <row r="67" spans="12:12" x14ac:dyDescent="0.35">
      <c r="L67" s="8"/>
    </row>
    <row r="68" spans="12:12" x14ac:dyDescent="0.35">
      <c r="L68" s="8"/>
    </row>
    <row r="69" spans="12:12" x14ac:dyDescent="0.35">
      <c r="L69" s="8"/>
    </row>
    <row r="70" spans="12:12" x14ac:dyDescent="0.35">
      <c r="L70" s="8"/>
    </row>
    <row r="71" spans="12:12" x14ac:dyDescent="0.35">
      <c r="L71" s="8"/>
    </row>
    <row r="72" spans="12:12" x14ac:dyDescent="0.35">
      <c r="L72" s="8"/>
    </row>
    <row r="73" spans="12:12" x14ac:dyDescent="0.35">
      <c r="L73" s="8"/>
    </row>
    <row r="74" spans="12:12" x14ac:dyDescent="0.35">
      <c r="L74" s="8"/>
    </row>
    <row r="75" spans="12:12" x14ac:dyDescent="0.35">
      <c r="L75" s="8"/>
    </row>
    <row r="76" spans="12:12" x14ac:dyDescent="0.35">
      <c r="L76" s="8"/>
    </row>
  </sheetData>
  <sheetProtection algorithmName="SHA-512" hashValue="i5G1kG1mdHEYMshr9e7IlGVjvyijyax38poqdujL+UpCAolCoIjsoiLXUlQGSiLAphKS2em3JPal4TIrL4xAFQ==" saltValue="hSzhiegv2tPN5rG1pU0dQA==" spinCount="100000" sheet="1" objects="1" formatRows="0" selectLockedCells="1"/>
  <mergeCells count="9">
    <mergeCell ref="B15:E15"/>
    <mergeCell ref="B16:E16"/>
    <mergeCell ref="C10:D10"/>
    <mergeCell ref="C11:D11"/>
    <mergeCell ref="B2:E2"/>
    <mergeCell ref="B4:B7"/>
    <mergeCell ref="C4:C7"/>
    <mergeCell ref="C8:D8"/>
    <mergeCell ref="C9:D9"/>
  </mergeCells>
  <conditionalFormatting sqref="B16">
    <cfRule type="expression" dxfId="7" priority="1" stopIfTrue="1">
      <formula>$A$1=0</formula>
    </cfRule>
    <cfRule type="cellIs" dxfId="6" priority="2" stopIfTrue="1" operator="equal">
      <formula>$I$17</formula>
    </cfRule>
  </conditionalFormatting>
  <dataValidations count="6">
    <dataValidation type="list" allowBlank="1" showInputMessage="1" showErrorMessage="1" sqref="E10" xr:uid="{00000000-0002-0000-0900-000000000000}">
      <formula1>Bitte_auswählen</formula1>
    </dataValidation>
    <dataValidation allowBlank="1" showErrorMessage="1" sqref="C4" xr:uid="{00000000-0002-0000-0900-000001000000}"/>
    <dataValidation type="list" allowBlank="1" showInputMessage="1" showErrorMessage="1" sqref="F4" xr:uid="{00000000-0002-0000-0900-000002000000}">
      <formula1>$L$54:$L$76</formula1>
    </dataValidation>
    <dataValidation type="textLength" operator="lessThan" allowBlank="1" showInputMessage="1" showErrorMessage="1" sqref="E11 E5:E7 E9" xr:uid="{00000000-0002-0000-0900-000003000000}">
      <formula1>500</formula1>
    </dataValidation>
    <dataValidation allowBlank="1" showInputMessage="1" showErrorMessage="1" prompt="Mit welcher Partnerorganisation vor Ort möchten Sie das Projekt umsetzen?_x000a__x000a_With which local partner organisation would you like to implement the project?_x000a_" sqref="B4:B7" xr:uid="{00000000-0002-0000-0900-000004000000}"/>
    <dataValidation type="list" operator="greaterThanOrEqual" allowBlank="1" showInputMessage="1" showErrorMessage="1" sqref="E8" xr:uid="{00000000-0002-0000-0900-000005000000}">
      <formula1>Bitte_auswählen</formula1>
    </dataValidation>
  </dataValidations>
  <pageMargins left="0.7" right="0.7" top="0.78740157499999996" bottom="0.78740157499999996"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7"/>
  <sheetViews>
    <sheetView showRowColHeaders="0" zoomScale="80" zoomScaleNormal="80" workbookViewId="0">
      <selection activeCell="D5" sqref="D5:E5"/>
    </sheetView>
  </sheetViews>
  <sheetFormatPr baseColWidth="10" defaultColWidth="11.453125" defaultRowHeight="14.5" x14ac:dyDescent="0.35"/>
  <cols>
    <col min="1" max="1" width="9.54296875" style="1" customWidth="1"/>
    <col min="2" max="2" width="4.81640625" style="1" customWidth="1"/>
    <col min="3" max="3" width="51.81640625" style="1" customWidth="1"/>
    <col min="4" max="4" width="12.453125" style="1" customWidth="1"/>
    <col min="5" max="5" width="50.1796875" style="1" customWidth="1"/>
    <col min="6" max="6" width="93.1796875" style="1" hidden="1" customWidth="1"/>
    <col min="7" max="7" width="11.453125" style="2" hidden="1" customWidth="1"/>
    <col min="8" max="8" width="17.81640625" style="1" hidden="1" customWidth="1"/>
    <col min="9" max="9" width="20" style="1" hidden="1" customWidth="1"/>
    <col min="10" max="10" width="11.26953125" style="1" customWidth="1"/>
    <col min="11" max="30" width="11.453125" style="1" customWidth="1"/>
    <col min="31" max="16384" width="11.453125" style="1"/>
  </cols>
  <sheetData>
    <row r="1" spans="1:9" ht="15" thickBot="1" x14ac:dyDescent="0.4">
      <c r="A1" s="17">
        <f>IF(B11=G14,1,0)</f>
        <v>0</v>
      </c>
    </row>
    <row r="2" spans="1:9" ht="39" customHeight="1" thickBot="1" x14ac:dyDescent="0.4">
      <c r="B2" s="119" t="str">
        <f>IF(Start!$D$4="Deutsch",Übersetzung!A62,IF(Start!$D$4="English", Übersetzung!B62))</f>
        <v>Association documents at hand</v>
      </c>
      <c r="C2" s="127"/>
      <c r="D2" s="127"/>
      <c r="E2" s="120"/>
    </row>
    <row r="3" spans="1:9" ht="39" customHeight="1" x14ac:dyDescent="0.35">
      <c r="B3" s="185" t="str">
        <f>IF(Start!$D$4="Deutsch",Übersetzung!A63,IF(Start!$D$4="English", Übersetzung!B63))</f>
        <v>Please do not send any documents at this moment!</v>
      </c>
      <c r="C3" s="185"/>
      <c r="D3" s="185"/>
      <c r="E3" s="185"/>
    </row>
    <row r="4" spans="1:9" ht="39" customHeight="1" thickBot="1" x14ac:dyDescent="0.4">
      <c r="B4" s="186" t="str">
        <f>IF(Start!$D$4="Deutsch",Übersetzung!A64,IF(Start!$D$4="English", Übersetzung!B64))</f>
        <v>The following documents are at hand:</v>
      </c>
      <c r="C4" s="186"/>
      <c r="D4" s="186"/>
      <c r="E4" s="186"/>
    </row>
    <row r="5" spans="1:9" ht="56.5" customHeight="1" x14ac:dyDescent="0.35">
      <c r="B5" s="13"/>
      <c r="C5" s="3" t="str">
        <f>IF(Start!$D$4="Deutsch",Übersetzung!A65,IF(Start!$D$4="English", Übersetzung!B65))</f>
        <v>Proof of the legal constitution of our organisation (current excerpt from the association register / aktueller Auszug aus dem Vereinsregister)</v>
      </c>
      <c r="D5" s="181" t="s">
        <v>246</v>
      </c>
      <c r="E5" s="182"/>
      <c r="G5" s="2">
        <f>IF(D5=Listen!$F$2,1,IF(D5=Listen!$F$3,2,0))</f>
        <v>0</v>
      </c>
      <c r="H5" s="2">
        <f>IF(D5=Listen!$F$2,1,0)</f>
        <v>0</v>
      </c>
    </row>
    <row r="6" spans="1:9" ht="58.5" customHeight="1" x14ac:dyDescent="0.35">
      <c r="B6" s="4"/>
      <c r="C6" s="5" t="str">
        <f>IF(Start!$D$4="Deutsch",Übersetzung!A66,IF(Start!$D$4="English", Übersetzung!B66))</f>
        <v>Articles of association (Vereinssatzung)</v>
      </c>
      <c r="D6" s="183" t="s">
        <v>246</v>
      </c>
      <c r="E6" s="184"/>
      <c r="G6" s="2">
        <f>IF(D6=Listen!$F$2,1,IF(D6=Listen!$F$3,2,0))</f>
        <v>0</v>
      </c>
      <c r="H6" s="2">
        <f>IF(D6=Listen!$F$2,1,0)</f>
        <v>0</v>
      </c>
    </row>
    <row r="7" spans="1:9" ht="58.5" customHeight="1" x14ac:dyDescent="0.35">
      <c r="B7" s="4"/>
      <c r="C7" s="58" t="str">
        <f>IF(Start!$D$4="Deutsch",Übersetzung!A67,IF(Start!$D$4="English", Übersetzung!B67))</f>
        <v>Notice of exemption (Freistellungsbescheid)</v>
      </c>
      <c r="D7" s="183" t="s">
        <v>246</v>
      </c>
      <c r="E7" s="184"/>
      <c r="G7" s="2">
        <f>IF(D7=Listen!$F$2,1,IF(D7=Listen!$F$3,2,0))</f>
        <v>0</v>
      </c>
      <c r="H7" s="2">
        <f>IF(D7=Listen!$F$2,1,0)</f>
        <v>0</v>
      </c>
    </row>
    <row r="8" spans="1:9" ht="53.5" customHeight="1" thickBot="1" x14ac:dyDescent="0.4">
      <c r="B8" s="104"/>
      <c r="C8" s="70" t="str">
        <f>IF(Start!$D$4="Deutsch",Übersetzung!A68,IF(Start!$D$4="English", Übersetzung!B68))</f>
        <v>If documents are not available, kindly give reasons for this and state when the documents will be available.</v>
      </c>
      <c r="D8" s="187"/>
      <c r="E8" s="188"/>
      <c r="G8" s="2">
        <f>IF(D8=Listen!$F$2,1,IF(D8=Listen!$F$3,2,0))</f>
        <v>0</v>
      </c>
      <c r="H8" s="2"/>
    </row>
    <row r="9" spans="1:9" ht="15" thickBot="1" x14ac:dyDescent="0.4">
      <c r="D9" s="68"/>
      <c r="E9" s="68"/>
      <c r="H9" s="2" t="str">
        <f>IF(SUM(H5:H8)=3,"Ja",IF(SUM(H5:H7)=0,"Nein",IF(SUM(H5:H7)&lt;4,"Teilweise","")))</f>
        <v>Nein</v>
      </c>
    </row>
    <row r="10" spans="1:9" ht="21" customHeight="1" thickBot="1" x14ac:dyDescent="0.4">
      <c r="B10" s="124" t="str">
        <f>IF(Start!$D$4="Deutsch", Übersetzung!J10, IF(Start!$D$4="English", Übersetzung!K10))</f>
        <v>Notice:</v>
      </c>
      <c r="C10" s="125"/>
      <c r="D10" s="125"/>
      <c r="E10" s="126"/>
      <c r="I10" s="6"/>
    </row>
    <row r="11" spans="1:9" ht="45" customHeight="1" thickBot="1" x14ac:dyDescent="0.4">
      <c r="B11" s="121" t="str">
        <f>IF(AND(OR(G5=2,G6=2,G7=2,),ISBLANK(D8)),G12,IF(OR(G5=0,G6=0,G7=0,),G13,G14))</f>
        <v>Please fill in all fields by selecting from the drop-down menu.</v>
      </c>
      <c r="C11" s="122"/>
      <c r="D11" s="122"/>
      <c r="E11" s="123"/>
      <c r="G11" s="2" t="str">
        <f>IF(OR(G5=2,G6=2),G12,IF(OR(G5=0,G6=0),G13,""))</f>
        <v>Please fill in all fields by selecting from the drop-down menu.</v>
      </c>
    </row>
    <row r="12" spans="1:9" ht="47.25" customHeight="1" x14ac:dyDescent="0.35">
      <c r="G12" s="2" t="str">
        <f>IF(Start!$D$4="Deutsch", Übersetzung!A72, IF(Start!$D$4="English", Übersetzung!B72))</f>
        <v>You have ticked one of the fields above with ‘No’. Please describe in the last field why the documents are not available.</v>
      </c>
      <c r="I12" s="2"/>
    </row>
    <row r="13" spans="1:9" x14ac:dyDescent="0.35">
      <c r="G13" s="2" t="str">
        <f>IF(Start!$D$4="Deutsch", Übersetzung!A73, IF(Start!$D$4="English", Übersetzung!B73))</f>
        <v>Please fill in all fields by selecting from the drop-down menu.</v>
      </c>
    </row>
    <row r="14" spans="1:9" x14ac:dyDescent="0.35">
      <c r="G14" s="2" t="str">
        <f>IF(Start!$D$4="Deutsch", Übersetzung!J14, IF(Start!$D$4="English", Übersetzung!K14))</f>
        <v>You have entered all the necessary details. Please continue to the next tab.</v>
      </c>
    </row>
    <row r="17" spans="4:4" x14ac:dyDescent="0.35">
      <c r="D17" s="7"/>
    </row>
  </sheetData>
  <sheetProtection algorithmName="SHA-512" hashValue="7kAn+ix/SYDMzZ+fQwT7GgIZijbMIhpquRVHlLhpO4einnncjIT6fR+Ltg5saftrkZhqDzmcT+m5x2mORCcnfg==" saltValue="IOBViDZKX8EClgOcXG06jQ==" spinCount="100000" sheet="1" objects="1" selectLockedCells="1"/>
  <mergeCells count="9">
    <mergeCell ref="B2:E2"/>
    <mergeCell ref="D5:E5"/>
    <mergeCell ref="D6:E6"/>
    <mergeCell ref="B10:E10"/>
    <mergeCell ref="B11:E11"/>
    <mergeCell ref="B3:E3"/>
    <mergeCell ref="B4:E4"/>
    <mergeCell ref="D7:E7"/>
    <mergeCell ref="D8:E8"/>
  </mergeCells>
  <conditionalFormatting sqref="B11:E11">
    <cfRule type="cellIs" dxfId="5" priority="1" stopIfTrue="1" operator="equal">
      <formula>$G$14</formula>
    </cfRule>
    <cfRule type="cellIs" dxfId="4" priority="2" stopIfTrue="1" operator="equal">
      <formula>$G$13</formula>
    </cfRule>
    <cfRule type="cellIs" dxfId="3" priority="3" stopIfTrue="1" operator="equal">
      <formula>$G$12</formula>
    </cfRule>
  </conditionalFormatting>
  <dataValidations count="2">
    <dataValidation allowBlank="1" showErrorMessage="1" sqref="C5:C8" xr:uid="{00000000-0002-0000-0A00-000000000000}"/>
    <dataValidation allowBlank="1" showInputMessage="1" showErrorMessage="1" prompt="In welchem Land würde Ihr Projekt durchgeführt werden?_x000a__x000a_In which country would your project be carried out?" sqref="B5" xr:uid="{00000000-0002-0000-0A00-000001000000}"/>
  </dataValidations>
  <pageMargins left="0.7" right="0.7" top="0.78740157499999996" bottom="0.78740157499999996"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2000000}">
          <x14:formula1>
            <xm:f>Listen!$F$1:$F$3</xm:f>
          </x14:formula1>
          <xm:sqref>D5:E7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7b9c62d-4947-4593-a15e-bbef71002c91">
      <UserInfo>
        <DisplayName>Samba, Anne GIZ</DisplayName>
        <AccountId>33</AccountId>
        <AccountType/>
      </UserInfo>
      <UserInfo>
        <DisplayName>Gehm, Marie Annabelle GIZ</DisplayName>
        <AccountId>29</AccountId>
        <AccountType/>
      </UserInfo>
      <UserInfo>
        <DisplayName>Krone, Jannik GIZ</DisplayName>
        <AccountId>28</AccountId>
        <AccountType/>
      </UserInfo>
      <UserInfo>
        <DisplayName>Arbib, Oualid GIZ</DisplayName>
        <AccountId>34</AccountId>
        <AccountType/>
      </UserInfo>
    </SharedWithUsers>
    <_activity xmlns="b451bbb2-a86e-4d7a-9b63-986fe74499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5C926BC87BAC840ABED6DC57EF0A68A" ma:contentTypeVersion="15" ma:contentTypeDescription="Ein neues Dokument erstellen." ma:contentTypeScope="" ma:versionID="89605ed1054e86cb5f7795a97d079d27">
  <xsd:schema xmlns:xsd="http://www.w3.org/2001/XMLSchema" xmlns:xs="http://www.w3.org/2001/XMLSchema" xmlns:p="http://schemas.microsoft.com/office/2006/metadata/properties" xmlns:ns3="b451bbb2-a86e-4d7a-9b63-986fe7449999" xmlns:ns4="07b9c62d-4947-4593-a15e-bbef71002c91" targetNamespace="http://schemas.microsoft.com/office/2006/metadata/properties" ma:root="true" ma:fieldsID="6b704a1672961d0302eaaec55117151e" ns3:_="" ns4:_="">
    <xsd:import namespace="b451bbb2-a86e-4d7a-9b63-986fe7449999"/>
    <xsd:import namespace="07b9c62d-4947-4593-a15e-bbef71002c9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DateTaken"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51bbb2-a86e-4d7a-9b63-986fe7449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b9c62d-4947-4593-a15e-bbef71002c91"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SharingHintHash" ma:index="12"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70D486-D39D-4BC0-9C77-62979E46C0C6}">
  <ds:schemaRefs>
    <ds:schemaRef ds:uri="http://schemas.microsoft.com/office/2006/metadata/properties"/>
    <ds:schemaRef ds:uri="http://schemas.microsoft.com/office/2006/documentManagement/types"/>
    <ds:schemaRef ds:uri="07b9c62d-4947-4593-a15e-bbef71002c91"/>
    <ds:schemaRef ds:uri="http://purl.org/dc/elements/1.1/"/>
    <ds:schemaRef ds:uri="http://purl.org/dc/dcmitype/"/>
    <ds:schemaRef ds:uri="http://schemas.microsoft.com/office/infopath/2007/PartnerControls"/>
    <ds:schemaRef ds:uri="http://schemas.openxmlformats.org/package/2006/metadata/core-properties"/>
    <ds:schemaRef ds:uri="b451bbb2-a86e-4d7a-9b63-986fe7449999"/>
    <ds:schemaRef ds:uri="http://www.w3.org/XML/1998/namespace"/>
    <ds:schemaRef ds:uri="http://purl.org/dc/terms/"/>
  </ds:schemaRefs>
</ds:datastoreItem>
</file>

<file path=customXml/itemProps2.xml><?xml version="1.0" encoding="utf-8"?>
<ds:datastoreItem xmlns:ds="http://schemas.openxmlformats.org/officeDocument/2006/customXml" ds:itemID="{A0732CCC-FF3B-4F99-8765-525F38FD4142}">
  <ds:schemaRefs>
    <ds:schemaRef ds:uri="http://schemas.microsoft.com/sharepoint/v3/contenttype/forms"/>
  </ds:schemaRefs>
</ds:datastoreItem>
</file>

<file path=customXml/itemProps3.xml><?xml version="1.0" encoding="utf-8"?>
<ds:datastoreItem xmlns:ds="http://schemas.openxmlformats.org/officeDocument/2006/customXml" ds:itemID="{DF0C9C44-4F5E-4C19-919C-76A4E3D7D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51bbb2-a86e-4d7a-9b63-986fe7449999"/>
    <ds:schemaRef ds:uri="07b9c62d-4947-4593-a15e-bbef71002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13</vt:i4>
      </vt:variant>
    </vt:vector>
  </HeadingPairs>
  <TitlesOfParts>
    <vt:vector size="25" baseType="lpstr">
      <vt:lpstr>Listen</vt:lpstr>
      <vt:lpstr>Übersetzung</vt:lpstr>
      <vt:lpstr>Start</vt:lpstr>
      <vt:lpstr>Übersicht - Overview</vt:lpstr>
      <vt:lpstr>1</vt:lpstr>
      <vt:lpstr>2</vt:lpstr>
      <vt:lpstr>3</vt:lpstr>
      <vt:lpstr>4</vt:lpstr>
      <vt:lpstr>5</vt:lpstr>
      <vt:lpstr>6</vt:lpstr>
      <vt:lpstr>Datenschutz - Data protection</vt:lpstr>
      <vt:lpstr>Daten</vt:lpstr>
      <vt:lpstr>Bitte_auswählen</vt:lpstr>
      <vt:lpstr>'1'!Text4</vt:lpstr>
      <vt:lpstr>'2'!Text4</vt:lpstr>
      <vt:lpstr>'3'!Text4</vt:lpstr>
      <vt:lpstr>'4'!Text4</vt:lpstr>
      <vt:lpstr>'5'!Text4</vt:lpstr>
      <vt:lpstr>'6'!Text4</vt:lpstr>
      <vt:lpstr>'1'!Text7</vt:lpstr>
      <vt:lpstr>'2'!Text7</vt:lpstr>
      <vt:lpstr>'3'!Text7</vt:lpstr>
      <vt:lpstr>'4'!Text7</vt:lpstr>
      <vt:lpstr>'5'!Text7</vt:lpstr>
      <vt:lpstr>'6'!Text7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Siegfried Tangermann</dc:creator>
  <cp:keywords/>
  <dc:description/>
  <cp:lastModifiedBy>Gehm, Marie Annabelle GIZ</cp:lastModifiedBy>
  <cp:revision/>
  <cp:lastPrinted>2024-09-23T13:13:12Z</cp:lastPrinted>
  <dcterms:created xsi:type="dcterms:W3CDTF">2020-11-26T19:01:41Z</dcterms:created>
  <dcterms:modified xsi:type="dcterms:W3CDTF">2024-09-26T08:29:14Z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0x01010045C926BC87BAC840ABED6DC57EF0A68A</vt:lpwstr>
  </property>
  <property fmtid="{D5CDD505-2E9C-101B-9397-08002B2CF9AE}" pid="3" name="MediaServiceImageTags">
    <vt:lpwstr/>
  </property>
</Properties>
</file>